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hescotlandportfolio.sharepoint.com/sites/IS/D/Aquaculture/Operations Management/Aquaculture Review 2023/Guidance/Guidance docs for website/"/>
    </mc:Choice>
  </mc:AlternateContent>
  <xr:revisionPtr revIDLastSave="0" documentId="8_{D6ED994A-EB8D-4668-BEA0-FB52C852BDEC}" xr6:coauthVersionLast="47" xr6:coauthVersionMax="47" xr10:uidLastSave="{00000000-0000-0000-0000-000000000000}"/>
  <bookViews>
    <workbookView xWindow="-110" yWindow="-110" windowWidth="19420" windowHeight="10420" firstSheet="2" activeTab="2" xr2:uid="{ACA4FB74-1FD2-4B12-959E-A5D5788144C7}"/>
  </bookViews>
  <sheets>
    <sheet name="Short term, single use plastic" sheetId="8" r:id="rId1"/>
    <sheet name="Production unit multiplier" sheetId="13" r:id="rId2"/>
    <sheet name="Multi-use plastic" sheetId="9" r:id="rId3"/>
    <sheet name="Waste management" sheetId="4" r:id="rId4"/>
    <sheet name="Drop down menus" sheetId="7" r:id="rId5"/>
  </sheets>
  <calcPr calcId="191028"/>
  <pivotCaches>
    <pivotCache cacheId="7209" r:id="rId6"/>
    <pivotCache cacheId="7210" r:id="rId7"/>
    <pivotCache cacheId="7211" r:id="rId8"/>
    <pivotCache cacheId="721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3" l="1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11" i="13"/>
  <c r="F70" i="13"/>
  <c r="F69" i="13"/>
  <c r="F68" i="13"/>
  <c r="F67" i="13"/>
  <c r="F66" i="13"/>
  <c r="F65" i="13"/>
  <c r="F64" i="13"/>
  <c r="F63" i="13"/>
  <c r="F60" i="13"/>
  <c r="F59" i="13"/>
  <c r="F58" i="13"/>
  <c r="F57" i="13"/>
  <c r="F56" i="13"/>
  <c r="F55" i="13"/>
  <c r="F54" i="13"/>
  <c r="F53" i="13"/>
  <c r="F50" i="13"/>
  <c r="F49" i="13"/>
  <c r="F48" i="13"/>
  <c r="F47" i="13"/>
  <c r="F44" i="13"/>
  <c r="F43" i="13"/>
  <c r="F42" i="13"/>
  <c r="F41" i="13"/>
  <c r="F38" i="13"/>
  <c r="F37" i="13"/>
  <c r="F36" i="13"/>
  <c r="F35" i="13"/>
  <c r="C70" i="13"/>
  <c r="C50" i="13"/>
  <c r="B59" i="13"/>
  <c r="B58" i="13"/>
  <c r="C58" i="13" s="1"/>
  <c r="B57" i="13"/>
  <c r="B56" i="13"/>
  <c r="B55" i="13"/>
  <c r="C53" i="13"/>
  <c r="C30" i="13"/>
  <c r="C44" i="13"/>
  <c r="C66" i="13"/>
  <c r="C67" i="13"/>
  <c r="C68" i="13"/>
  <c r="C69" i="13"/>
  <c r="C65" i="13" l="1"/>
  <c r="C64" i="13"/>
  <c r="C63" i="13"/>
  <c r="C60" i="13"/>
  <c r="C59" i="13"/>
  <c r="C57" i="13"/>
  <c r="C56" i="13"/>
  <c r="C55" i="13"/>
  <c r="C54" i="13"/>
  <c r="C49" i="13"/>
  <c r="C48" i="13"/>
  <c r="C47" i="13"/>
  <c r="C43" i="13"/>
  <c r="C42" i="13"/>
  <c r="C41" i="13"/>
  <c r="C38" i="13"/>
  <c r="C37" i="13"/>
  <c r="C36" i="13"/>
  <c r="C35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11" i="13"/>
  <c r="K39" i="9" l="1"/>
  <c r="J27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Garforth</author>
    <author>Judith Brown</author>
  </authors>
  <commentList>
    <comment ref="A11" authorId="0" shapeId="0" xr:uid="{21B64CF1-7003-4865-B5D8-91CDC50A1476}">
      <text>
        <r>
          <rPr>
            <b/>
            <sz val="9"/>
            <color indexed="81"/>
            <rFont val="Tahoma"/>
            <family val="2"/>
          </rPr>
          <t>Identify and list the short use and SUP plastics used to service leased sites.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0" shapeId="0" xr:uid="{E81D131D-EF0E-44AE-A0D2-5AAF154E079B}">
      <text>
        <r>
          <rPr>
            <b/>
            <sz val="9"/>
            <color indexed="81"/>
            <rFont val="Tahoma"/>
            <family val="2"/>
          </rPr>
          <t>Identify the unit size or quantity purchased or normally recorded, e.g box of 100/ coil of 220m</t>
        </r>
      </text>
    </comment>
    <comment ref="C11" authorId="1" shapeId="0" xr:uid="{537578AD-F371-41F8-9E15-36BB9958C73A}">
      <text>
        <r>
          <rPr>
            <b/>
            <sz val="9"/>
            <color indexed="81"/>
            <rFont val="Tahoma"/>
            <family val="2"/>
          </rPr>
          <t>Year 1 will require a physical count in Jan 2023 or a good estimate given at the reporting time (Jan 2024) of the opening stock.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" authorId="1" shapeId="0" xr:uid="{CEB07813-C651-401F-A679-F56D835979FB}">
      <text>
        <r>
          <rPr>
            <b/>
            <sz val="9"/>
            <color indexed="81"/>
            <rFont val="Tahoma"/>
            <family val="2"/>
          </rPr>
          <t>Copy from previous year records - in first year there is an option to leave blank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" authorId="0" shapeId="0" xr:uid="{AD9818F1-C3D1-40C2-B35B-A053E1D76847}">
      <text>
        <r>
          <rPr>
            <b/>
            <sz val="9"/>
            <color indexed="81"/>
            <rFont val="Tahoma"/>
            <family val="2"/>
          </rPr>
          <t>Optional - for own use - eg can record reason for disposal eg end of life, storm damage etc or reason for change in disposal method eg new contractor used, option for recycling found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Garforth</author>
  </authors>
  <commentList>
    <comment ref="E7" authorId="0" shapeId="0" xr:uid="{6D1FF42E-36CD-4983-AD22-627C042306D7}">
      <text>
        <r>
          <rPr>
            <b/>
            <sz val="9"/>
            <color indexed="81"/>
            <rFont val="Tahoma"/>
            <family val="2"/>
          </rPr>
          <t>Dave Garforth:</t>
        </r>
        <r>
          <rPr>
            <sz val="9"/>
            <color indexed="81"/>
            <rFont val="Tahoma"/>
            <family val="2"/>
          </rPr>
          <t xml:space="preserve">
Enter 2nd lease no. of units in use. </t>
        </r>
      </text>
    </comment>
    <comment ref="E11" authorId="0" shapeId="0" xr:uid="{5EA77E5B-1049-42EE-8D8F-09739DDE82DE}">
      <text>
        <r>
          <rPr>
            <sz val="9"/>
            <color indexed="81"/>
            <rFont val="Tahoma"/>
            <family val="2"/>
          </rPr>
          <t xml:space="preserve">Enter the number of items per unit for the 2nd lease.
</t>
        </r>
      </text>
    </comment>
    <comment ref="F11" authorId="0" shapeId="0" xr:uid="{406AA272-3071-4498-8AB8-C346F8D9DBFD}">
      <text>
        <r>
          <rPr>
            <sz val="9"/>
            <color indexed="81"/>
            <rFont val="Tahoma"/>
            <family val="2"/>
          </rPr>
          <t xml:space="preserve">The cell formula will require linking to cell E6 as follows enter = E10*$E$6 Then copy the cell down the column for each item in the list.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Garforth</author>
    <author>Judith Brown</author>
  </authors>
  <commentList>
    <comment ref="B7" authorId="0" shapeId="0" xr:uid="{68873AA5-D818-41E3-9B50-4301B65DEE1F}">
      <text>
        <r>
          <rPr>
            <sz val="9"/>
            <color indexed="81"/>
            <rFont val="Tahoma"/>
            <family val="2"/>
          </rPr>
          <t>Enter the number of leases for thid record</t>
        </r>
        <r>
          <rPr>
            <b/>
            <sz val="9"/>
            <color indexed="81"/>
            <rFont val="Tahoma"/>
            <charset val="1"/>
          </rPr>
          <t>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8" authorId="0" shapeId="0" xr:uid="{85A30DF7-0934-45FC-9510-14A08C00B0B3}">
      <text>
        <r>
          <rPr>
            <sz val="9"/>
            <color indexed="81"/>
            <rFont val="Tahoma"/>
            <family val="2"/>
          </rPr>
          <t>Enter the number with plastic equipment (marine plastics) in situ.</t>
        </r>
      </text>
    </comment>
    <comment ref="B9" authorId="0" shapeId="0" xr:uid="{9E4020B2-B69B-46A4-8AC1-446A3507EE60}">
      <text>
        <r>
          <rPr>
            <sz val="9"/>
            <color indexed="81"/>
            <rFont val="Tahoma"/>
            <family val="2"/>
          </rPr>
          <t xml:space="preserve">Enter number leases that had no plastic equipment in situ during the reporting period.
</t>
        </r>
      </text>
    </comment>
    <comment ref="A16" authorId="0" shapeId="0" xr:uid="{9631F4D7-8E32-4C04-ADD3-1B07A737092E}">
      <text>
        <r>
          <rPr>
            <sz val="9"/>
            <color indexed="81"/>
            <rFont val="Tahoma"/>
            <family val="2"/>
          </rPr>
          <t xml:space="preserve">Use the drop down box to identify as site use item (not plastic used in the productionunit) e.g. grading net or plastic used in the production unit. 
Tip: For Production unit items listed in Column B; Keep the list consistently ordered and identifical to the production unit mulitiplier. </t>
        </r>
      </text>
    </comment>
    <comment ref="B16" authorId="1" shapeId="0" xr:uid="{FC283E49-C4CC-4E48-8D71-9E1B9F39FA0A}">
      <text>
        <r>
          <rPr>
            <sz val="9"/>
            <color indexed="81"/>
            <rFont val="Tahoma"/>
            <charset val="1"/>
          </rPr>
          <t xml:space="preserve">Add extra items here as per your site configuration
</t>
        </r>
      </text>
    </comment>
    <comment ref="C16" authorId="1" shapeId="0" xr:uid="{505B0141-DA27-4032-8CF4-FCBA6FD162FE}">
      <text>
        <r>
          <rPr>
            <sz val="9"/>
            <color indexed="81"/>
            <rFont val="Tahoma"/>
            <family val="2"/>
          </rPr>
          <t>Brief details on item - add as per site configuration</t>
        </r>
      </text>
    </comment>
    <comment ref="D16" authorId="1" shapeId="0" xr:uid="{2C3DB5F3-B517-4C62-B01B-B8CA3F3C8525}">
      <text>
        <r>
          <rPr>
            <sz val="9"/>
            <color indexed="81"/>
            <rFont val="Tahoma"/>
            <family val="2"/>
          </rPr>
          <t>Identify unit size as purchased or normally recorded eg a 220m coil of rope</t>
        </r>
      </text>
    </comment>
    <comment ref="E16" authorId="0" shapeId="0" xr:uid="{30DEFD7C-A736-4B2E-82DB-D07D79E91CCA}">
      <text>
        <r>
          <rPr>
            <sz val="9"/>
            <color indexed="81"/>
            <rFont val="Tahoma"/>
            <family val="2"/>
          </rPr>
          <t xml:space="preserve">Estimate or average based on previous experience and practice.
</t>
        </r>
      </text>
    </comment>
    <comment ref="F16" authorId="1" shapeId="0" xr:uid="{EF7EF681-AF14-4B32-BF37-6DADC8A9AAD2}">
      <text>
        <r>
          <rPr>
            <sz val="9"/>
            <color indexed="81"/>
            <rFont val="Tahoma"/>
            <family val="2"/>
          </rPr>
          <t>Enter total number of units currently held on lease sites</t>
        </r>
      </text>
    </comment>
    <comment ref="G16" authorId="1" shapeId="0" xr:uid="{D24CFE33-E464-493F-B7F4-7A62E7D05033}">
      <text>
        <r>
          <rPr>
            <sz val="9"/>
            <color indexed="81"/>
            <rFont val="Tahoma"/>
            <family val="2"/>
          </rPr>
          <t>Enter number currently in store for use on lease sites</t>
        </r>
      </text>
    </comment>
    <comment ref="L16" authorId="1" shapeId="0" xr:uid="{AC8430BC-FE30-472C-B760-2B1CF1E69D31}">
      <text>
        <r>
          <rPr>
            <sz val="9"/>
            <color indexed="81"/>
            <rFont val="Tahoma"/>
            <family val="2"/>
          </rPr>
          <t>Copy from previous year records - in first year there is an option to leave blank</t>
        </r>
      </text>
    </comment>
    <comment ref="N16" authorId="1" shapeId="0" xr:uid="{18008E69-CB9B-47EA-B70F-EB69ED40430C}">
      <text>
        <r>
          <rPr>
            <sz val="9"/>
            <color indexed="81"/>
            <rFont val="Tahoma"/>
            <family val="2"/>
          </rPr>
          <t xml:space="preserve">Copy from previous year records - in first year there is an option to leave blank
</t>
        </r>
      </text>
    </comment>
    <comment ref="S16" authorId="1" shapeId="0" xr:uid="{096599DD-5BC6-4E4D-B142-959A14C76AA1}">
      <text>
        <r>
          <rPr>
            <sz val="9"/>
            <color indexed="81"/>
            <rFont val="Tahoma"/>
            <family val="2"/>
          </rPr>
          <t xml:space="preserve">Optional - for own use - eg can record reason for disposal eg end of life, storm damage etc
</t>
        </r>
      </text>
    </comment>
  </commentList>
</comments>
</file>

<file path=xl/sharedStrings.xml><?xml version="1.0" encoding="utf-8"?>
<sst xmlns="http://schemas.openxmlformats.org/spreadsheetml/2006/main" count="385" uniqueCount="226">
  <si>
    <t xml:space="preserve">FOR INTERNAL COMPANY USE </t>
  </si>
  <si>
    <t>RECORDING TEMPLATE FOR AQUACULTURE PLASTICS ON LEASED SITES</t>
  </si>
  <si>
    <t>SHORT-USE /SINGLE USE PLASTICS QUANTIFICATION</t>
  </si>
  <si>
    <t>REPORTING PERIOD</t>
  </si>
  <si>
    <t>Jan-Dec 2023</t>
  </si>
  <si>
    <t>Guidance</t>
  </si>
  <si>
    <t xml:space="preserve">Please refer to Guidance for this recording template for plastic on leased sites </t>
  </si>
  <si>
    <t>enter data from your company</t>
  </si>
  <si>
    <t>cell self populates</t>
  </si>
  <si>
    <t>enter data from previous years records</t>
  </si>
  <si>
    <t>Jan-Dec 23</t>
  </si>
  <si>
    <t>Jan-Dec 22</t>
  </si>
  <si>
    <r>
      <rPr>
        <sz val="11"/>
        <color rgb="FF00B050"/>
        <rFont val="Calibri"/>
        <family val="2"/>
        <scheme val="minor"/>
      </rPr>
      <t>0=No change</t>
    </r>
    <r>
      <rPr>
        <sz val="11"/>
        <color theme="1"/>
        <rFont val="Calibri"/>
        <family val="2"/>
        <scheme val="minor"/>
      </rPr>
      <t xml:space="preserve">; </t>
    </r>
    <r>
      <rPr>
        <sz val="11"/>
        <color rgb="FFFF0000"/>
        <rFont val="Calibri"/>
        <family val="2"/>
        <scheme val="minor"/>
      </rPr>
      <t>1= Change in method</t>
    </r>
  </si>
  <si>
    <t>Short term/single use plastic item name</t>
  </si>
  <si>
    <t>Number in unit /length in m per unit for rope</t>
  </si>
  <si>
    <t>Opening stock in store</t>
  </si>
  <si>
    <t>Closing stock in store</t>
  </si>
  <si>
    <t>Number purchased in reporting year</t>
  </si>
  <si>
    <t>Number purchased in previous year</t>
  </si>
  <si>
    <t>Procurement increase/decrease/same as last year</t>
  </si>
  <si>
    <t xml:space="preserve"> Total number used in reporting year</t>
  </si>
  <si>
    <t>Number used in previous year</t>
  </si>
  <si>
    <t xml:space="preserve"> Useage increase/decrease/same as last year</t>
  </si>
  <si>
    <t>Disposal method this reporting year</t>
  </si>
  <si>
    <t>Disposal method previous year</t>
  </si>
  <si>
    <t>Change in disposal method</t>
  </si>
  <si>
    <t>Comments/notes</t>
  </si>
  <si>
    <t>Cable ties</t>
  </si>
  <si>
    <t>bag of 100 ties</t>
  </si>
  <si>
    <t xml:space="preserve">Landfill </t>
  </si>
  <si>
    <t>Snood ropes</t>
  </si>
  <si>
    <t>100m coil</t>
  </si>
  <si>
    <t>Recycled</t>
  </si>
  <si>
    <t>Float tie ropes</t>
  </si>
  <si>
    <t>Plastic weight moulds</t>
  </si>
  <si>
    <t>box of 100 cups</t>
  </si>
  <si>
    <t>Lost at sea</t>
  </si>
  <si>
    <t>Nylon twine 6mm</t>
  </si>
  <si>
    <t>SUP's (bags, liners, sacs)</t>
  </si>
  <si>
    <t>box of 100 bags</t>
  </si>
  <si>
    <t>Plastic bottles (cleaning products, treatment chemicals, etc)</t>
  </si>
  <si>
    <t>5 litre bottle - detergent</t>
  </si>
  <si>
    <t>Incineration</t>
  </si>
  <si>
    <t>50 litre - virkon</t>
  </si>
  <si>
    <t>Plastic tubs</t>
  </si>
  <si>
    <t>5 litre</t>
  </si>
  <si>
    <t>Water testing kit</t>
  </si>
  <si>
    <t>enter details</t>
  </si>
  <si>
    <t>Re-use/repurposed</t>
  </si>
  <si>
    <t>PPE gloves</t>
  </si>
  <si>
    <t>box of 100</t>
  </si>
  <si>
    <t>Plastic syringes</t>
  </si>
  <si>
    <t>box of 10</t>
  </si>
  <si>
    <t>Other - refer to notes</t>
  </si>
  <si>
    <t>Others please state</t>
  </si>
  <si>
    <t>Aggregated Change =</t>
  </si>
  <si>
    <t>Disposal Method</t>
  </si>
  <si>
    <t>Count of Disposal method this reporting year</t>
  </si>
  <si>
    <t>(blank)</t>
  </si>
  <si>
    <t>Total</t>
  </si>
  <si>
    <t>Count of Disposal method previous year</t>
  </si>
  <si>
    <t>FOR INTERNAL COMPANY USE</t>
  </si>
  <si>
    <t>Production unit multiplier</t>
  </si>
  <si>
    <t>COMPANY/SITE</t>
  </si>
  <si>
    <t>Aqua Enterprise</t>
  </si>
  <si>
    <t>abc</t>
  </si>
  <si>
    <t>LEASE REF. NO.</t>
  </si>
  <si>
    <t>NW Site</t>
  </si>
  <si>
    <t>CES lease Ref.</t>
  </si>
  <si>
    <t>SW Site</t>
  </si>
  <si>
    <t>CES lease Ref.n</t>
  </si>
  <si>
    <t>Production unit type (delete as appropriate)</t>
  </si>
  <si>
    <t xml:space="preserve">No. in use </t>
  </si>
  <si>
    <t>Cages/ header lines/ trestles</t>
  </si>
  <si>
    <t>Multi-use plastics - per production unit</t>
  </si>
  <si>
    <t>Number per cage</t>
  </si>
  <si>
    <t>Total for the lease</t>
  </si>
  <si>
    <t>SALMONIDS/FINFISH CAGE SYSTEMS</t>
  </si>
  <si>
    <t>Cage collars/rings</t>
  </si>
  <si>
    <t>Cage mooring buoys</t>
  </si>
  <si>
    <t>Cage net</t>
  </si>
  <si>
    <t>Top net</t>
  </si>
  <si>
    <t>Top net supports</t>
  </si>
  <si>
    <t xml:space="preserve">Side Predator nets </t>
  </si>
  <si>
    <t>Feed pipes</t>
  </si>
  <si>
    <t>Installations - cabling</t>
  </si>
  <si>
    <t>Installations - submersible</t>
  </si>
  <si>
    <t>rope coil for Slider ropes</t>
  </si>
  <si>
    <t>rope coil for water lines</t>
  </si>
  <si>
    <t>rope coil for Header ties</t>
  </si>
  <si>
    <t>rope coil for Tie ropes</t>
  </si>
  <si>
    <t>Hides for cleaner fish</t>
  </si>
  <si>
    <t>Hide ropes</t>
  </si>
  <si>
    <t>Kelp ropes</t>
  </si>
  <si>
    <t>Uplift</t>
  </si>
  <si>
    <t>Mooring leg ropes</t>
  </si>
  <si>
    <t>Navigational marker buoys</t>
  </si>
  <si>
    <t>Please add rows/amend list</t>
  </si>
  <si>
    <t>MUSSEL BIVALVE MOLLUSC SUSPENDED SYSTEMS</t>
  </si>
  <si>
    <t>Double dropper line</t>
  </si>
  <si>
    <t>Header rope</t>
  </si>
  <si>
    <t>Floats (maximum during cycle)</t>
  </si>
  <si>
    <t>rope coil for dropper ropes</t>
  </si>
  <si>
    <t>box of plastic pegs</t>
  </si>
  <si>
    <t>Double Continuous line - spat collection</t>
  </si>
  <si>
    <t>Floats (maximum during spat cycle)</t>
  </si>
  <si>
    <t>Spat rope</t>
  </si>
  <si>
    <t>plastic weights</t>
  </si>
  <si>
    <t>Double Continuous line - production</t>
  </si>
  <si>
    <t>Continuous line</t>
  </si>
  <si>
    <t>Please add/amend</t>
  </si>
  <si>
    <t>OYSTER BAG AND TRESTLE INTER-TIDAL SYSTEMS</t>
  </si>
  <si>
    <t>Bags/Trestle</t>
  </si>
  <si>
    <t>Baskets</t>
  </si>
  <si>
    <t>Oyster bag closers (box of 100)</t>
  </si>
  <si>
    <t>Oyster bag ties for trestle (box of 100)</t>
  </si>
  <si>
    <t>Oyster bag ties (box of 100)</t>
  </si>
  <si>
    <t>Oyster bag bands (box of 200)</t>
  </si>
  <si>
    <t>Permanent sealing cable ties (box of 200)</t>
  </si>
  <si>
    <t>SEAWEED HANGING/SUSPENDED SYSTEMS</t>
  </si>
  <si>
    <t xml:space="preserve">Header rope </t>
  </si>
  <si>
    <t>Growing lines</t>
  </si>
  <si>
    <t>small trawl buoys</t>
  </si>
  <si>
    <t>plastic dropper pipe</t>
  </si>
  <si>
    <t>seeding twine coil (110m)</t>
  </si>
  <si>
    <t>please add/amend</t>
  </si>
  <si>
    <t>MULTI-USE PLASTICS INVENTORY</t>
  </si>
  <si>
    <t>Company Name/Ref to Region</t>
  </si>
  <si>
    <t>Number of leases Included in the record</t>
  </si>
  <si>
    <t>Lease Refs:</t>
  </si>
  <si>
    <t>Number in use or with equipment</t>
  </si>
  <si>
    <t>List here</t>
  </si>
  <si>
    <t>Number not in use- no equipment</t>
  </si>
  <si>
    <t>1=change in method</t>
  </si>
  <si>
    <t>0= no change</t>
  </si>
  <si>
    <t>Item Type</t>
  </si>
  <si>
    <t>Multi-use plastic item name</t>
  </si>
  <si>
    <t>Description</t>
  </si>
  <si>
    <t>Procured item unit size</t>
  </si>
  <si>
    <t>Frequency replaced (years)</t>
  </si>
  <si>
    <t>Quantity (number in use on leases)</t>
  </si>
  <si>
    <t>Quantity (number held in store current year)</t>
  </si>
  <si>
    <t>Current total in company inventory</t>
  </si>
  <si>
    <t>Number of items purchased in reporting year</t>
  </si>
  <si>
    <t>Number of items purchased in previous year</t>
  </si>
  <si>
    <t>Increase/decrease/same as last year</t>
  </si>
  <si>
    <t xml:space="preserve">Total company inventory in previous year </t>
  </si>
  <si>
    <t>Number of disposed plastic items</t>
  </si>
  <si>
    <t>Number of disposed previous year</t>
  </si>
  <si>
    <t>Disposal method previous reporting year</t>
  </si>
  <si>
    <t>site use item</t>
  </si>
  <si>
    <t>Tarpaulins (stored on lease)</t>
  </si>
  <si>
    <t>PVC</t>
  </si>
  <si>
    <t>50x15m</t>
  </si>
  <si>
    <t>Mort tubs</t>
  </si>
  <si>
    <t>HDPE</t>
  </si>
  <si>
    <t>900l</t>
  </si>
  <si>
    <t>Grading net</t>
  </si>
  <si>
    <t>Dyneema</t>
  </si>
  <si>
    <t>100mx20m</t>
  </si>
  <si>
    <t>Plastic Tender</t>
  </si>
  <si>
    <t>no deck/outboard</t>
  </si>
  <si>
    <t>production unit item</t>
  </si>
  <si>
    <t>Polar cirkel 500- 120</t>
  </si>
  <si>
    <t>120m</t>
  </si>
  <si>
    <t>1000litre</t>
  </si>
  <si>
    <t>120 circ/12m</t>
  </si>
  <si>
    <t>23m deep</t>
  </si>
  <si>
    <t>5m</t>
  </si>
  <si>
    <t>100m</t>
  </si>
  <si>
    <t>dropper airlines</t>
  </si>
  <si>
    <t>50m</t>
  </si>
  <si>
    <t>Coil of rope for Slider ropes</t>
  </si>
  <si>
    <t>20mm polypropylene</t>
  </si>
  <si>
    <t>220m</t>
  </si>
  <si>
    <t>Coil of rope for water lines</t>
  </si>
  <si>
    <t>16mm polypropylene</t>
  </si>
  <si>
    <t>Coil of rope for Header ties</t>
  </si>
  <si>
    <t>10mm polypropylene</t>
  </si>
  <si>
    <t>Coil of rope for Tie ropes</t>
  </si>
  <si>
    <t>14mm polypropylene</t>
  </si>
  <si>
    <t>2 barrels</t>
  </si>
  <si>
    <t>45 gallon</t>
  </si>
  <si>
    <t>Coil of rope for Hide ropes</t>
  </si>
  <si>
    <t>Coil of rope for Kelp ropes</t>
  </si>
  <si>
    <t>150mm layflat hose</t>
  </si>
  <si>
    <t>30m</t>
  </si>
  <si>
    <t>Aggregated change =</t>
  </si>
  <si>
    <t>Table Insert 1</t>
  </si>
  <si>
    <t>Grand Total</t>
  </si>
  <si>
    <t>Table Insert 2</t>
  </si>
  <si>
    <t>Count of Disposal method previous reporting year</t>
  </si>
  <si>
    <t>Management strategies -Record information, references and notes to assist annual reporting.</t>
  </si>
  <si>
    <t>Yes/No/In development/NA/etc.</t>
  </si>
  <si>
    <t>Provide any relevant details, updates and references</t>
  </si>
  <si>
    <t xml:space="preserve">Do you have any current practises in place to reduce plastic waste? </t>
  </si>
  <si>
    <t xml:space="preserve">Do you adhere to any code of conduct? </t>
  </si>
  <si>
    <t xml:space="preserve">Do you have a waste management strategy/plan/policy including for plastic? </t>
  </si>
  <si>
    <t xml:space="preserve">Are you part of a certification scheme that includes the management of plastic to avoid loss and encourage responsible use and end fate management? </t>
  </si>
  <si>
    <t>Do you provide staff training in waste reduction, recycling, plastic use, impacts and waste management?</t>
  </si>
  <si>
    <t>If you use a contractor for waste disposal what is/are their licence numbers?</t>
  </si>
  <si>
    <t>Do you source items that contained recycled plastic?</t>
  </si>
  <si>
    <t>Do you source items that are compostible?</t>
  </si>
  <si>
    <t>In the reporting year</t>
  </si>
  <si>
    <t>Have you brought in any new waste management strategies?</t>
  </si>
  <si>
    <t>How does your plastic use compare to previous years? (increase/decrease/stay the same)</t>
  </si>
  <si>
    <t>Short term/Single Use Plastics</t>
  </si>
  <si>
    <t>Multi-use plastics</t>
  </si>
  <si>
    <t>Summary of additional measures to reduce plastic losses to the marine environment in operational activities on leased seabed areas.</t>
  </si>
  <si>
    <t>Opportunities or challenges</t>
  </si>
  <si>
    <t>Have there been any issues that have caused an increase in plastic use or impacted waste management?</t>
  </si>
  <si>
    <t>Are there any upcoming opportunities to improve the company waste management?</t>
  </si>
  <si>
    <t>Disposal method</t>
  </si>
  <si>
    <t>Examples for use in  notes/comments</t>
  </si>
  <si>
    <t>Production Unit Item</t>
  </si>
  <si>
    <t>End of life</t>
  </si>
  <si>
    <t>Storm damage</t>
  </si>
  <si>
    <t>Other damage</t>
  </si>
  <si>
    <t>No longer required</t>
  </si>
  <si>
    <t>Replace with upgrade</t>
  </si>
  <si>
    <t>Transferred (external)</t>
  </si>
  <si>
    <t>New contractor used</t>
  </si>
  <si>
    <t>New oportuntiy for recycling</t>
  </si>
  <si>
    <t>New product sourced with recycled plastic omponent</t>
  </si>
  <si>
    <t>No recycling options available for this product near location</t>
  </si>
  <si>
    <t>No recycling options available for this product in the volumes disposed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</si>
</sst>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</borders>
  <cellStyleXfs count="5">
    <xf numFmtId="0" fontId="0" fillId="0" borderId="0"/>
    <xf numFmtId="0" fontId="10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32" applyNumberFormat="0" applyFont="0" applyAlignment="0" applyProtection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 readingOrder="1"/>
    </xf>
    <xf numFmtId="0" fontId="1" fillId="0" borderId="1" xfId="0" applyFont="1" applyBorder="1" applyAlignment="1">
      <alignment horizontal="left" vertical="center" readingOrder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readingOrder="1"/>
    </xf>
    <xf numFmtId="0" fontId="0" fillId="0" borderId="3" xfId="0" applyBorder="1" applyAlignment="1">
      <alignment horizontal="left"/>
    </xf>
    <xf numFmtId="0" fontId="4" fillId="0" borderId="4" xfId="0" applyFont="1" applyBorder="1" applyAlignment="1">
      <alignment horizontal="center"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 readingOrder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0" fontId="0" fillId="0" borderId="1" xfId="0" applyBorder="1" applyAlignment="1">
      <alignment horizontal="left" wrapText="1"/>
    </xf>
    <xf numFmtId="0" fontId="4" fillId="3" borderId="5" xfId="0" applyFont="1" applyFill="1" applyBorder="1" applyAlignment="1">
      <alignment horizontal="center" vertical="center" wrapText="1" readingOrder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readingOrder="1"/>
    </xf>
    <xf numFmtId="0" fontId="0" fillId="4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center" vertical="center" wrapText="1" readingOrder="1"/>
    </xf>
    <xf numFmtId="0" fontId="2" fillId="4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readingOrder="1"/>
    </xf>
    <xf numFmtId="0" fontId="4" fillId="0" borderId="0" xfId="0" applyFont="1" applyAlignment="1">
      <alignment horizontal="left" vertical="center" wrapText="1" readingOrder="1"/>
    </xf>
    <xf numFmtId="0" fontId="0" fillId="3" borderId="1" xfId="0" applyFill="1" applyBorder="1" applyAlignment="1">
      <alignment horizontal="left"/>
    </xf>
    <xf numFmtId="0" fontId="4" fillId="3" borderId="4" xfId="0" applyFont="1" applyFill="1" applyBorder="1" applyAlignment="1">
      <alignment horizontal="center" vertical="center" readingOrder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10" fillId="7" borderId="0" xfId="1"/>
    <xf numFmtId="0" fontId="8" fillId="9" borderId="10" xfId="3" applyBorder="1"/>
    <xf numFmtId="0" fontId="8" fillId="9" borderId="6" xfId="3" applyBorder="1" applyAlignment="1">
      <alignment wrapText="1"/>
    </xf>
    <xf numFmtId="0" fontId="8" fillId="9" borderId="7" xfId="3" applyBorder="1" applyAlignment="1">
      <alignment wrapText="1"/>
    </xf>
    <xf numFmtId="0" fontId="2" fillId="9" borderId="6" xfId="3" applyFont="1" applyBorder="1" applyAlignment="1">
      <alignment wrapText="1"/>
    </xf>
    <xf numFmtId="0" fontId="2" fillId="9" borderId="7" xfId="3" applyFont="1" applyBorder="1" applyAlignment="1">
      <alignment wrapText="1"/>
    </xf>
    <xf numFmtId="0" fontId="8" fillId="9" borderId="12" xfId="3" applyBorder="1" applyAlignment="1">
      <alignment wrapText="1"/>
    </xf>
    <xf numFmtId="0" fontId="8" fillId="9" borderId="13" xfId="3" applyBorder="1"/>
    <xf numFmtId="0" fontId="8" fillId="9" borderId="14" xfId="3" applyBorder="1"/>
    <xf numFmtId="0" fontId="8" fillId="9" borderId="6" xfId="3" applyBorder="1"/>
    <xf numFmtId="0" fontId="8" fillId="9" borderId="7" xfId="3" applyBorder="1"/>
    <xf numFmtId="0" fontId="8" fillId="9" borderId="12" xfId="3" applyBorder="1"/>
    <xf numFmtId="0" fontId="4" fillId="4" borderId="3" xfId="0" applyFont="1" applyFill="1" applyBorder="1" applyAlignment="1">
      <alignment horizontal="center" vertical="center" wrapText="1" readingOrder="1"/>
    </xf>
    <xf numFmtId="0" fontId="0" fillId="0" borderId="0" xfId="0" pivotButton="1"/>
    <xf numFmtId="0" fontId="0" fillId="3" borderId="0" xfId="0" applyFill="1" applyAlignment="1">
      <alignment horizontal="left"/>
    </xf>
    <xf numFmtId="0" fontId="0" fillId="3" borderId="0" xfId="0" applyFill="1"/>
    <xf numFmtId="0" fontId="4" fillId="3" borderId="15" xfId="0" applyFont="1" applyFill="1" applyBorder="1" applyAlignment="1">
      <alignment horizontal="center" vertical="center" wrapText="1" readingOrder="1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1" xfId="0" applyFont="1" applyBorder="1" applyAlignment="1">
      <alignment horizontal="center" vertical="center" readingOrder="1"/>
    </xf>
    <xf numFmtId="0" fontId="1" fillId="0" borderId="18" xfId="0" applyFont="1" applyBorder="1" applyAlignment="1">
      <alignment horizontal="left" vertical="center" readingOrder="1"/>
    </xf>
    <xf numFmtId="0" fontId="1" fillId="0" borderId="19" xfId="0" applyFont="1" applyBorder="1" applyAlignment="1">
      <alignment horizontal="left" vertical="center" readingOrder="1"/>
    </xf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readingOrder="1"/>
    </xf>
    <xf numFmtId="0" fontId="2" fillId="4" borderId="2" xfId="0" applyFont="1" applyFill="1" applyBorder="1" applyAlignment="1">
      <alignment horizontal="center"/>
    </xf>
    <xf numFmtId="0" fontId="4" fillId="0" borderId="20" xfId="0" applyFont="1" applyBorder="1" applyAlignment="1">
      <alignment horizontal="center" vertical="center" readingOrder="1"/>
    </xf>
    <xf numFmtId="0" fontId="4" fillId="0" borderId="5" xfId="0" applyFont="1" applyBorder="1" applyAlignment="1">
      <alignment horizontal="left" vertical="center" readingOrder="1"/>
    </xf>
    <xf numFmtId="0" fontId="2" fillId="0" borderId="2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3" borderId="23" xfId="0" applyFont="1" applyFill="1" applyBorder="1" applyAlignment="1">
      <alignment horizontal="center" vertical="center" readingOrder="1"/>
    </xf>
    <xf numFmtId="0" fontId="1" fillId="0" borderId="23" xfId="0" applyFont="1" applyBorder="1" applyAlignment="1">
      <alignment horizontal="left" vertical="center" readingOrder="1"/>
    </xf>
    <xf numFmtId="0" fontId="0" fillId="0" borderId="23" xfId="0" applyBorder="1" applyAlignment="1">
      <alignment horizontal="left"/>
    </xf>
    <xf numFmtId="0" fontId="4" fillId="10" borderId="5" xfId="0" applyFont="1" applyFill="1" applyBorder="1" applyAlignment="1">
      <alignment horizontal="center" vertical="center" wrapText="1" readingOrder="1"/>
    </xf>
    <xf numFmtId="0" fontId="4" fillId="11" borderId="5" xfId="0" applyFont="1" applyFill="1" applyBorder="1" applyAlignment="1">
      <alignment horizontal="center" vertical="center" wrapText="1" readingOrder="1"/>
    </xf>
    <xf numFmtId="0" fontId="4" fillId="11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10" borderId="1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/>
    </xf>
    <xf numFmtId="17" fontId="0" fillId="0" borderId="0" xfId="0" applyNumberFormat="1"/>
    <xf numFmtId="0" fontId="0" fillId="0" borderId="24" xfId="0" applyBorder="1"/>
    <xf numFmtId="0" fontId="2" fillId="0" borderId="24" xfId="0" applyFont="1" applyBorder="1"/>
    <xf numFmtId="0" fontId="4" fillId="0" borderId="24" xfId="0" applyFont="1" applyBorder="1" applyAlignment="1">
      <alignment horizontal="left" vertical="center" readingOrder="1"/>
    </xf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0" fillId="0" borderId="18" xfId="0" applyBorder="1"/>
    <xf numFmtId="0" fontId="0" fillId="0" borderId="16" xfId="0" applyBorder="1"/>
    <xf numFmtId="0" fontId="0" fillId="4" borderId="23" xfId="0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0" fillId="0" borderId="25" xfId="0" applyBorder="1" applyAlignment="1">
      <alignment horizontal="left"/>
    </xf>
    <xf numFmtId="0" fontId="2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 readingOrder="1"/>
    </xf>
    <xf numFmtId="0" fontId="0" fillId="0" borderId="21" xfId="0" applyBorder="1" applyAlignment="1">
      <alignment horizontal="center"/>
    </xf>
    <xf numFmtId="0" fontId="1" fillId="0" borderId="21" xfId="0" applyFont="1" applyBorder="1" applyAlignment="1">
      <alignment horizontal="center" vertical="center" readingOrder="1"/>
    </xf>
    <xf numFmtId="0" fontId="0" fillId="3" borderId="21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 readingOrder="1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/>
    <xf numFmtId="0" fontId="2" fillId="0" borderId="25" xfId="0" applyFont="1" applyBorder="1" applyAlignment="1">
      <alignment horizontal="left"/>
    </xf>
    <xf numFmtId="0" fontId="0" fillId="0" borderId="25" xfId="0" applyBorder="1"/>
    <xf numFmtId="0" fontId="1" fillId="0" borderId="20" xfId="0" applyFont="1" applyBorder="1" applyAlignment="1">
      <alignment horizontal="left" vertical="center" readingOrder="1"/>
    </xf>
    <xf numFmtId="0" fontId="4" fillId="0" borderId="21" xfId="0" applyFont="1" applyBorder="1" applyAlignment="1">
      <alignment horizontal="left" vertical="center" readingOrder="1"/>
    </xf>
    <xf numFmtId="0" fontId="4" fillId="0" borderId="28" xfId="0" applyFont="1" applyBorder="1" applyAlignment="1">
      <alignment horizontal="center" vertical="center" readingOrder="1"/>
    </xf>
    <xf numFmtId="0" fontId="1" fillId="0" borderId="21" xfId="0" applyFont="1" applyBorder="1" applyAlignment="1">
      <alignment horizontal="left" vertical="center" readingOrder="1"/>
    </xf>
    <xf numFmtId="0" fontId="1" fillId="3" borderId="26" xfId="0" applyFont="1" applyFill="1" applyBorder="1" applyAlignment="1">
      <alignment horizontal="center" vertical="center" readingOrder="1"/>
    </xf>
    <xf numFmtId="0" fontId="0" fillId="0" borderId="15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 readingOrder="1"/>
    </xf>
    <xf numFmtId="0" fontId="4" fillId="13" borderId="5" xfId="0" applyFont="1" applyFill="1" applyBorder="1" applyAlignment="1">
      <alignment horizontal="center" vertical="center" wrapText="1" readingOrder="1"/>
    </xf>
    <xf numFmtId="0" fontId="4" fillId="6" borderId="5" xfId="0" applyFont="1" applyFill="1" applyBorder="1" applyAlignment="1">
      <alignment horizontal="center" vertical="center" wrapText="1" readingOrder="1"/>
    </xf>
    <xf numFmtId="0" fontId="4" fillId="14" borderId="5" xfId="0" applyFont="1" applyFill="1" applyBorder="1" applyAlignment="1">
      <alignment horizontal="center" vertical="center" wrapText="1" readingOrder="1"/>
    </xf>
    <xf numFmtId="0" fontId="0" fillId="12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3" borderId="19" xfId="0" applyFill="1" applyBorder="1"/>
    <xf numFmtId="0" fontId="0" fillId="3" borderId="29" xfId="0" applyFill="1" applyBorder="1"/>
    <xf numFmtId="0" fontId="0" fillId="3" borderId="20" xfId="0" applyFill="1" applyBorder="1" applyAlignment="1">
      <alignment horizontal="left"/>
    </xf>
    <xf numFmtId="0" fontId="0" fillId="3" borderId="30" xfId="0" applyFill="1" applyBorder="1"/>
    <xf numFmtId="0" fontId="0" fillId="3" borderId="31" xfId="0" applyFill="1" applyBorder="1" applyAlignment="1">
      <alignment horizontal="left"/>
    </xf>
    <xf numFmtId="0" fontId="0" fillId="3" borderId="26" xfId="0" applyFill="1" applyBorder="1"/>
    <xf numFmtId="0" fontId="0" fillId="5" borderId="19" xfId="0" applyFill="1" applyBorder="1"/>
    <xf numFmtId="0" fontId="0" fillId="5" borderId="29" xfId="0" applyFill="1" applyBorder="1"/>
    <xf numFmtId="0" fontId="0" fillId="5" borderId="20" xfId="0" applyFill="1" applyBorder="1" applyAlignment="1">
      <alignment horizontal="left"/>
    </xf>
    <xf numFmtId="0" fontId="0" fillId="5" borderId="30" xfId="0" applyFill="1" applyBorder="1"/>
    <xf numFmtId="0" fontId="0" fillId="5" borderId="31" xfId="0" applyFill="1" applyBorder="1" applyAlignment="1">
      <alignment horizontal="left"/>
    </xf>
    <xf numFmtId="0" fontId="0" fillId="5" borderId="26" xfId="0" applyFill="1" applyBorder="1"/>
    <xf numFmtId="0" fontId="12" fillId="7" borderId="11" xfId="1" applyFont="1" applyBorder="1" applyAlignment="1">
      <alignment horizontal="left" wrapText="1"/>
    </xf>
    <xf numFmtId="0" fontId="4" fillId="16" borderId="32" xfId="4" applyFont="1" applyAlignment="1">
      <alignment horizontal="center" vertical="center" wrapText="1" readingOrder="1"/>
    </xf>
    <xf numFmtId="0" fontId="0" fillId="16" borderId="32" xfId="4" applyFont="1" applyAlignment="1">
      <alignment horizontal="center"/>
    </xf>
    <xf numFmtId="0" fontId="0" fillId="16" borderId="32" xfId="4" applyFont="1" applyAlignment="1">
      <alignment horizontal="left"/>
    </xf>
    <xf numFmtId="0" fontId="0" fillId="16" borderId="33" xfId="4" applyFont="1" applyBorder="1" applyAlignment="1">
      <alignment horizontal="center"/>
    </xf>
    <xf numFmtId="0" fontId="1" fillId="16" borderId="33" xfId="4" applyFont="1" applyBorder="1" applyAlignment="1">
      <alignment horizontal="center" vertical="center" wrapText="1" readingOrder="1"/>
    </xf>
    <xf numFmtId="0" fontId="2" fillId="8" borderId="11" xfId="2" applyFont="1" applyBorder="1" applyAlignment="1">
      <alignment wrapText="1"/>
    </xf>
    <xf numFmtId="0" fontId="2" fillId="8" borderId="11" xfId="2" applyFont="1" applyBorder="1" applyAlignment="1">
      <alignment horizontal="center" wrapText="1" shrinkToFit="1"/>
    </xf>
    <xf numFmtId="0" fontId="2" fillId="8" borderId="9" xfId="2" applyFont="1" applyBorder="1" applyAlignment="1">
      <alignment horizontal="center"/>
    </xf>
  </cellXfs>
  <cellStyles count="5">
    <cellStyle name="20% - Accent1" xfId="2" builtinId="30"/>
    <cellStyle name="20% - Accent3" xfId="3" builtinId="38"/>
    <cellStyle name="Accent1" xfId="1" builtinId="29"/>
    <cellStyle name="Normal" xfId="0" builtinId="0"/>
    <cellStyle name="Note" xfId="4" builtinId="10"/>
  </cellStyles>
  <dxfs count="6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1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4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 Adrian" refreshedDate="44862.630557060183" createdVersion="8" refreshedVersion="8" minRefreshableVersion="3" recordCount="14" xr:uid="{5F453D1D-DAE8-4CAF-A640-82DB6783BB72}">
  <cacheSource type="worksheet">
    <worksheetSource name="PrevYear"/>
  </cacheSource>
  <cacheFields count="1">
    <cacheField name="Disposal method previous year" numFmtId="0">
      <sharedItems containsBlank="1" count="6">
        <m/>
        <s v="Landfill "/>
        <s v="Recycled"/>
        <s v="Incineration"/>
        <s v="Re-use/repurposed"/>
        <s v="Lost at se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 Adrian" refreshedDate="44862.63102685185" createdVersion="8" refreshedVersion="8" minRefreshableVersion="3" recordCount="14" xr:uid="{AB9FB59A-526B-4604-92D5-247EE15A3ADD}">
  <cacheSource type="worksheet">
    <worksheetSource name="ThisYear"/>
  </cacheSource>
  <cacheFields count="1">
    <cacheField name="Disposal method this reporting year" numFmtId="0">
      <sharedItems containsBlank="1" count="7">
        <m/>
        <s v="Landfill "/>
        <s v="Recycled"/>
        <s v="Lost at sea"/>
        <s v="Incineration"/>
        <s v="Re-use/repurposed"/>
        <s v="Other - refer to not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 Adrian" refreshedDate="44862.632878356482" createdVersion="8" refreshedVersion="8" minRefreshableVersion="3" recordCount="17" xr:uid="{5124925A-78A9-4245-9EAF-12B2D76B70BA}">
  <cacheSource type="worksheet">
    <worksheetSource name="RepYear"/>
  </cacheSource>
  <cacheFields count="1">
    <cacheField name="Disposal method this reporting year" numFmtId="0">
      <sharedItems containsBlank="1" count="6">
        <s v="Recycled"/>
        <m/>
        <s v="Incineration"/>
        <s v="Landfill "/>
        <s v="Lost at sea"/>
        <s v="Re-use/repurposed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 Adrian" refreshedDate="44862.635429398149" createdVersion="8" refreshedVersion="8" minRefreshableVersion="3" recordCount="17" xr:uid="{C6168CB7-3612-49E3-AD17-A82CD05EFAED}">
  <cacheSource type="worksheet">
    <worksheetSource name="PreYear"/>
  </cacheSource>
  <cacheFields count="1">
    <cacheField name="Disposal method previous reporting year" numFmtId="0">
      <sharedItems containsBlank="1" count="6">
        <s v="Recycled"/>
        <m/>
        <s v="Landfill "/>
        <s v="Lost at sea"/>
        <s v="Incineration"/>
        <s v="Re-use/repurposed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</r>
  <r>
    <x v="1"/>
  </r>
  <r>
    <x v="2"/>
  </r>
  <r>
    <x v="1"/>
  </r>
  <r>
    <x v="2"/>
  </r>
  <r>
    <x v="2"/>
  </r>
  <r>
    <x v="1"/>
  </r>
  <r>
    <x v="3"/>
  </r>
  <r>
    <x v="1"/>
  </r>
  <r>
    <x v="2"/>
  </r>
  <r>
    <x v="1"/>
  </r>
  <r>
    <x v="4"/>
  </r>
  <r>
    <x v="5"/>
  </r>
  <r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</r>
  <r>
    <x v="1"/>
  </r>
  <r>
    <x v="2"/>
  </r>
  <r>
    <x v="1"/>
  </r>
  <r>
    <x v="3"/>
  </r>
  <r>
    <x v="1"/>
  </r>
  <r>
    <x v="2"/>
  </r>
  <r>
    <x v="4"/>
  </r>
  <r>
    <x v="2"/>
  </r>
  <r>
    <x v="1"/>
  </r>
  <r>
    <x v="5"/>
  </r>
  <r>
    <x v="2"/>
  </r>
  <r>
    <x v="6"/>
  </r>
  <r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</r>
  <r>
    <x v="1"/>
  </r>
  <r>
    <x v="1"/>
  </r>
  <r>
    <x v="2"/>
  </r>
  <r>
    <x v="3"/>
  </r>
  <r>
    <x v="4"/>
  </r>
  <r>
    <x v="0"/>
  </r>
  <r>
    <x v="4"/>
  </r>
  <r>
    <x v="2"/>
  </r>
  <r>
    <x v="1"/>
  </r>
  <r>
    <x v="4"/>
  </r>
  <r>
    <x v="2"/>
  </r>
  <r>
    <x v="3"/>
  </r>
  <r>
    <x v="0"/>
  </r>
  <r>
    <x v="1"/>
  </r>
  <r>
    <x v="1"/>
  </r>
  <r>
    <x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</r>
  <r>
    <x v="1"/>
  </r>
  <r>
    <x v="2"/>
  </r>
  <r>
    <x v="0"/>
  </r>
  <r>
    <x v="2"/>
  </r>
  <r>
    <x v="1"/>
  </r>
  <r>
    <x v="0"/>
  </r>
  <r>
    <x v="3"/>
  </r>
  <r>
    <x v="0"/>
  </r>
  <r>
    <x v="1"/>
  </r>
  <r>
    <x v="1"/>
  </r>
  <r>
    <x v="4"/>
  </r>
  <r>
    <x v="2"/>
  </r>
  <r>
    <x v="0"/>
  </r>
  <r>
    <x v="3"/>
  </r>
  <r>
    <x v="1"/>
  </r>
  <r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A2CC6C-C65B-4167-913D-6D4E74BC02CD}" name="PivotTable11" cacheId="7209" applyNumberFormats="0" applyBorderFormats="0" applyFontFormats="0" applyPatternFormats="0" applyAlignmentFormats="0" applyWidthHeightFormats="1" dataCaption="Values" grandTotalCaption="Total" updatedVersion="8" minRefreshableVersion="3" useAutoFormatting="1" itemPrintTitles="1" createdVersion="8" indent="0" outline="1" outlineData="1" multipleFieldFilters="0" rowHeaderCaption="Disposal Method">
  <location ref="K38:L45" firstHeaderRow="1" firstDataRow="1" firstDataCol="1"/>
  <pivotFields count="1">
    <pivotField axis="axisRow" dataField="1" showAll="0">
      <items count="7">
        <item x="3"/>
        <item x="1"/>
        <item x="5"/>
        <item x="2"/>
        <item x="0"/>
        <item x="4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Disposal method previous year" fld="0" subtotal="count" baseField="0" baseItem="0"/>
  </dataFields>
  <formats count="11">
    <format dxfId="58">
      <pivotArea field="0" type="button" dataOnly="0" labelOnly="1" outline="0" axis="axisRow" fieldPosition="0"/>
    </format>
    <format dxfId="59">
      <pivotArea dataOnly="0" labelOnly="1" outline="0" axis="axisValues" fieldPosition="0"/>
    </format>
    <format dxfId="60">
      <pivotArea outline="0" collapsedLevelsAreSubtotals="1" fieldPosition="0"/>
    </format>
    <format dxfId="61">
      <pivotArea dataOnly="0" labelOnly="1" fieldPosition="0">
        <references count="1">
          <reference field="0" count="0"/>
        </references>
      </pivotArea>
    </format>
    <format dxfId="62">
      <pivotArea dataOnly="0" labelOnly="1" grandRow="1" outline="0" fieldPosition="0"/>
    </format>
    <format dxfId="63">
      <pivotArea type="all" dataOnly="0" outline="0" fieldPosition="0"/>
    </format>
    <format dxfId="64">
      <pivotArea outline="0" collapsedLevelsAreSubtotals="1" fieldPosition="0"/>
    </format>
    <format dxfId="65">
      <pivotArea field="0" type="button" dataOnly="0" labelOnly="1" outline="0" axis="axisRow" fieldPosition="0"/>
    </format>
    <format dxfId="66">
      <pivotArea dataOnly="0" labelOnly="1" fieldPosition="0">
        <references count="1">
          <reference field="0" count="0"/>
        </references>
      </pivotArea>
    </format>
    <format dxfId="67">
      <pivotArea dataOnly="0" labelOnly="1" grandRow="1" outline="0" fieldPosition="0"/>
    </format>
    <format dxfId="6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64E915-AA3B-433C-A24A-0E3E49EFBE8D}" name="PivotTable10" cacheId="7210" applyNumberFormats="0" applyBorderFormats="0" applyFontFormats="0" applyPatternFormats="0" applyAlignmentFormats="0" applyWidthHeightFormats="1" dataCaption="Values" grandTotalCaption="Total" updatedVersion="8" minRefreshableVersion="3" useAutoFormatting="1" itemPrintTitles="1" createdVersion="8" indent="0" outline="1" outlineData="1" multipleFieldFilters="0" rowHeaderCaption="Disposal Method">
  <location ref="K27:L35" firstHeaderRow="1" firstDataRow="1" firstDataCol="1"/>
  <pivotFields count="1">
    <pivotField axis="axisRow" dataField="1" showAll="0">
      <items count="8">
        <item x="4"/>
        <item x="1"/>
        <item x="6"/>
        <item x="2"/>
        <item x="0"/>
        <item x="5"/>
        <item x="3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unt of Disposal method this reporting year" fld="0" subtotal="count" baseField="0" baseItem="0"/>
  </dataFields>
  <formats count="2">
    <format dxfId="56">
      <pivotArea collapsedLevelsAreSubtotals="1" fieldPosition="0">
        <references count="1">
          <reference field="0" count="0"/>
        </references>
      </pivotArea>
    </format>
    <format dxfId="57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B77AD1-FBD1-4F33-ABDA-8768A6E7A68E}" name="PivotTable14" cacheId="72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Disposal Method">
  <location ref="P40:Q46" firstHeaderRow="1" firstDataRow="1" firstDataCol="1"/>
  <pivotFields count="1">
    <pivotField axis="axisRow" dataField="1" showAll="0">
      <items count="7">
        <item x="2"/>
        <item x="3"/>
        <item x="4"/>
        <item x="0"/>
        <item m="1" x="5"/>
        <item x="1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5"/>
    </i>
    <i t="grand">
      <x/>
    </i>
  </rowItems>
  <colItems count="1">
    <i/>
  </colItems>
  <dataFields count="1">
    <dataField name="Count of Disposal method this reporting year" fld="0" subtotal="count" baseField="0" baseItem="0"/>
  </dataFields>
  <formats count="12">
    <format dxfId="44">
      <pivotArea type="all" dataOnly="0" outline="0" fieldPosition="0"/>
    </format>
    <format dxfId="45">
      <pivotArea outline="0" collapsedLevelsAreSubtotals="1" fieldPosition="0"/>
    </format>
    <format dxfId="46">
      <pivotArea field="0" type="button" dataOnly="0" labelOnly="1" outline="0" axis="axisRow" fieldPosition="0"/>
    </format>
    <format dxfId="47">
      <pivotArea dataOnly="0" labelOnly="1" fieldPosition="0">
        <references count="1">
          <reference field="0" count="0"/>
        </references>
      </pivotArea>
    </format>
    <format dxfId="48">
      <pivotArea dataOnly="0" labelOnly="1" grandRow="1" outline="0" fieldPosition="0"/>
    </format>
    <format dxfId="49">
      <pivotArea dataOnly="0" labelOnly="1" outline="0" axis="axisValues" fieldPosition="0"/>
    </format>
    <format dxfId="50">
      <pivotArea type="all" dataOnly="0" outline="0" fieldPosition="0"/>
    </format>
    <format dxfId="51">
      <pivotArea outline="0" collapsedLevelsAreSubtotals="1" fieldPosition="0"/>
    </format>
    <format dxfId="52">
      <pivotArea field="0" type="button" dataOnly="0" labelOnly="1" outline="0" axis="axisRow" fieldPosition="0"/>
    </format>
    <format dxfId="53">
      <pivotArea dataOnly="0" labelOnly="1" fieldPosition="0">
        <references count="1">
          <reference field="0" count="0"/>
        </references>
      </pivotArea>
    </format>
    <format dxfId="54">
      <pivotArea dataOnly="0" labelOnly="1" grandRow="1" outline="0" fieldPosition="0"/>
    </format>
    <format dxfId="5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C843C9-B591-4DB4-8021-E3699CAFCEAC}" name="PivotTable15" cacheId="72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Disposal Method">
  <location ref="P49:Q55" firstHeaderRow="1" firstDataRow="1" firstDataCol="1"/>
  <pivotFields count="1">
    <pivotField axis="axisRow" dataField="1" showAll="0">
      <items count="7">
        <item x="4"/>
        <item x="2"/>
        <item x="3"/>
        <item x="0"/>
        <item m="1" x="5"/>
        <item x="1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5"/>
    </i>
    <i t="grand">
      <x/>
    </i>
  </rowItems>
  <colItems count="1">
    <i/>
  </colItems>
  <dataFields count="1">
    <dataField name="Count of Disposal method previous reporting year" fld="0" subtotal="count" baseField="0" baseItem="0"/>
  </dataFields>
  <formats count="12">
    <format dxfId="32">
      <pivotArea type="all" dataOnly="0" outline="0" fieldPosition="0"/>
    </format>
    <format dxfId="33">
      <pivotArea outline="0" collapsedLevelsAreSubtotals="1" fieldPosition="0"/>
    </format>
    <format dxfId="34">
      <pivotArea field="0" type="button" dataOnly="0" labelOnly="1" outline="0" axis="axisRow" fieldPosition="0"/>
    </format>
    <format dxfId="35">
      <pivotArea dataOnly="0" labelOnly="1" fieldPosition="0">
        <references count="1">
          <reference field="0" count="0"/>
        </references>
      </pivotArea>
    </format>
    <format dxfId="36">
      <pivotArea dataOnly="0" labelOnly="1" grandRow="1" outline="0" fieldPosition="0"/>
    </format>
    <format dxfId="37">
      <pivotArea dataOnly="0" labelOnly="1" outline="0" axis="axisValues" fieldPosition="0"/>
    </format>
    <format dxfId="38">
      <pivotArea type="all" dataOnly="0" outline="0" fieldPosition="0"/>
    </format>
    <format dxfId="39">
      <pivotArea outline="0" collapsedLevelsAreSubtotals="1" fieldPosition="0"/>
    </format>
    <format dxfId="40">
      <pivotArea field="0" type="button" dataOnly="0" labelOnly="1" outline="0" axis="axisRow" fieldPosition="0"/>
    </format>
    <format dxfId="41">
      <pivotArea dataOnly="0" labelOnly="1" fieldPosition="0">
        <references count="1">
          <reference field="0" count="0"/>
        </references>
      </pivotArea>
    </format>
    <format dxfId="42">
      <pivotArea dataOnly="0" labelOnly="1" grandRow="1" outline="0" fieldPosition="0"/>
    </format>
    <format dxfId="4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5A13383-C4DC-478D-8AEC-27911C9E00E8}" name="ThisYear" displayName="ThisYear" ref="K11:K25" totalsRowShown="0" headerRowDxfId="17" dataDxfId="16" tableBorderDxfId="15">
  <autoFilter ref="K11:K25" xr:uid="{B5A13383-C4DC-478D-8AEC-27911C9E00E8}"/>
  <tableColumns count="1">
    <tableColumn id="1" xr3:uid="{2CF21082-5974-457C-8BAD-3F2D01AED1CD}" name="Disposal method this reporting year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AD110D0-AD6A-4E45-8935-DA174581DC9F}" name="PrevYear" displayName="PrevYear" ref="L11:L25" totalsRowShown="0" headerRowDxfId="13" dataDxfId="12" tableBorderDxfId="11">
  <autoFilter ref="L11:L25" xr:uid="{4AD110D0-AD6A-4E45-8935-DA174581DC9F}"/>
  <tableColumns count="1">
    <tableColumn id="1" xr3:uid="{E516C3DE-AF81-4B93-890F-1BCE4849E10D}" name="Disposal method previous year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180F6-14DC-48B7-93D4-3D8B265BE8FE}">
  <dimension ref="A1:Q45"/>
  <sheetViews>
    <sheetView zoomScale="104" zoomScaleNormal="100" workbookViewId="0">
      <pane xSplit="1" topLeftCell="B1" activePane="topRight" state="frozen"/>
      <selection pane="topRight" activeCell="M22" sqref="M22"/>
    </sheetView>
  </sheetViews>
  <sheetFormatPr defaultRowHeight="14.45"/>
  <cols>
    <col min="1" max="1" width="36" customWidth="1"/>
    <col min="2" max="2" width="27.7109375" customWidth="1"/>
    <col min="3" max="3" width="16.140625" customWidth="1"/>
    <col min="4" max="4" width="15.85546875" customWidth="1"/>
    <col min="5" max="6" width="18.28515625" customWidth="1"/>
    <col min="7" max="7" width="17.140625" customWidth="1"/>
    <col min="8" max="10" width="19.7109375" customWidth="1"/>
    <col min="11" max="11" width="18.7109375" bestFit="1" customWidth="1"/>
    <col min="12" max="13" width="26.140625" customWidth="1"/>
    <col min="14" max="14" width="32" bestFit="1" customWidth="1"/>
    <col min="15" max="15" width="18.7109375" bestFit="1" customWidth="1"/>
    <col min="16" max="16" width="15.140625" customWidth="1"/>
  </cols>
  <sheetData>
    <row r="1" spans="1:17" ht="15" thickBot="1">
      <c r="A1" s="89" t="s">
        <v>0</v>
      </c>
      <c r="B1" s="79" t="s">
        <v>1</v>
      </c>
      <c r="C1" s="78"/>
      <c r="D1" s="78"/>
    </row>
    <row r="2" spans="1:17" ht="15" thickBot="1">
      <c r="A2" s="14"/>
      <c r="B2" s="1"/>
    </row>
    <row r="3" spans="1:17" ht="15" thickBot="1">
      <c r="A3" s="80" t="s">
        <v>2</v>
      </c>
      <c r="B3" s="80"/>
      <c r="C3" s="78"/>
    </row>
    <row r="4" spans="1:17" ht="15" thickBot="1">
      <c r="A4" s="81" t="s">
        <v>3</v>
      </c>
      <c r="B4" s="82" t="s">
        <v>4</v>
      </c>
      <c r="C4" s="82"/>
      <c r="D4" s="1"/>
      <c r="E4" s="1"/>
      <c r="G4" s="1"/>
    </row>
    <row r="5" spans="1:17">
      <c r="A5" s="1"/>
      <c r="B5" s="15"/>
      <c r="C5" s="15"/>
      <c r="D5" s="1"/>
      <c r="E5" s="1"/>
      <c r="G5" s="1"/>
    </row>
    <row r="6" spans="1:17">
      <c r="A6" s="15" t="s">
        <v>5</v>
      </c>
      <c r="B6" t="s">
        <v>6</v>
      </c>
      <c r="C6" s="15"/>
      <c r="D6" s="1"/>
      <c r="E6" s="1"/>
      <c r="G6" s="1"/>
    </row>
    <row r="7" spans="1:17">
      <c r="A7" s="86" t="s">
        <v>7</v>
      </c>
      <c r="C7" s="15"/>
      <c r="D7" s="1"/>
      <c r="E7" s="1"/>
      <c r="G7" s="1"/>
    </row>
    <row r="8" spans="1:17">
      <c r="A8" s="87" t="s">
        <v>8</v>
      </c>
      <c r="C8" s="7"/>
      <c r="D8" s="1"/>
      <c r="E8" s="1"/>
      <c r="G8" s="1"/>
    </row>
    <row r="9" spans="1:17">
      <c r="A9" s="88" t="s">
        <v>9</v>
      </c>
      <c r="G9" s="15"/>
    </row>
    <row r="10" spans="1:17">
      <c r="A10" s="30"/>
      <c r="B10" s="83"/>
      <c r="C10" s="84">
        <v>44927</v>
      </c>
      <c r="D10" s="84">
        <v>45261</v>
      </c>
      <c r="E10" s="85" t="s">
        <v>10</v>
      </c>
      <c r="F10" s="93" t="s">
        <v>11</v>
      </c>
      <c r="G10" s="15"/>
      <c r="M10" s="7" t="s">
        <v>12</v>
      </c>
    </row>
    <row r="11" spans="1:17" s="1" customFormat="1" ht="44.1" thickBot="1">
      <c r="A11" s="73" t="s">
        <v>13</v>
      </c>
      <c r="B11" s="73" t="s">
        <v>14</v>
      </c>
      <c r="C11" s="73" t="s">
        <v>15</v>
      </c>
      <c r="D11" s="73" t="s">
        <v>16</v>
      </c>
      <c r="E11" s="73" t="s">
        <v>17</v>
      </c>
      <c r="F11" s="74" t="s">
        <v>18</v>
      </c>
      <c r="G11" s="71" t="s">
        <v>19</v>
      </c>
      <c r="H11" s="72" t="s">
        <v>20</v>
      </c>
      <c r="I11" s="70" t="s">
        <v>21</v>
      </c>
      <c r="J11" s="71" t="s">
        <v>22</v>
      </c>
      <c r="K11" s="75" t="s">
        <v>23</v>
      </c>
      <c r="L11" s="75" t="s">
        <v>24</v>
      </c>
      <c r="M11" s="71" t="s">
        <v>25</v>
      </c>
      <c r="N11" s="76" t="s">
        <v>26</v>
      </c>
      <c r="O11"/>
      <c r="P11"/>
      <c r="Q11"/>
    </row>
    <row r="12" spans="1:17" s="1" customFormat="1">
      <c r="A12" s="19"/>
      <c r="B12" s="19"/>
      <c r="C12" s="26"/>
      <c r="D12" s="26"/>
      <c r="E12" s="26"/>
      <c r="F12" s="138"/>
      <c r="G12" s="48"/>
      <c r="H12" s="27"/>
      <c r="I12" s="138"/>
      <c r="J12" s="48"/>
      <c r="K12" s="52"/>
      <c r="L12" s="52"/>
      <c r="M12" s="48"/>
      <c r="N12" s="35"/>
      <c r="O12"/>
      <c r="P12"/>
      <c r="Q12"/>
    </row>
    <row r="13" spans="1:17">
      <c r="A13" s="6" t="s">
        <v>27</v>
      </c>
      <c r="B13" s="8" t="s">
        <v>28</v>
      </c>
      <c r="C13" s="23"/>
      <c r="D13" s="23"/>
      <c r="E13" s="23"/>
      <c r="F13" s="139"/>
      <c r="G13" s="25"/>
      <c r="H13" s="25"/>
      <c r="I13" s="139"/>
      <c r="J13" s="25"/>
      <c r="K13" s="54" t="s">
        <v>29</v>
      </c>
      <c r="L13" s="54" t="s">
        <v>29</v>
      </c>
      <c r="M13" s="8"/>
      <c r="N13" s="33"/>
    </row>
    <row r="14" spans="1:17">
      <c r="A14" s="6" t="s">
        <v>30</v>
      </c>
      <c r="B14" s="8" t="s">
        <v>31</v>
      </c>
      <c r="C14" s="23"/>
      <c r="D14" s="23"/>
      <c r="E14" s="23"/>
      <c r="F14" s="139"/>
      <c r="G14" s="25"/>
      <c r="H14" s="25"/>
      <c r="I14" s="139"/>
      <c r="J14" s="25"/>
      <c r="K14" s="54" t="s">
        <v>32</v>
      </c>
      <c r="L14" s="54" t="s">
        <v>32</v>
      </c>
      <c r="M14" s="8"/>
      <c r="N14" s="34"/>
    </row>
    <row r="15" spans="1:17">
      <c r="A15" s="6" t="s">
        <v>33</v>
      </c>
      <c r="B15" s="8" t="s">
        <v>31</v>
      </c>
      <c r="C15" s="23"/>
      <c r="D15" s="23"/>
      <c r="E15" s="23"/>
      <c r="F15" s="139"/>
      <c r="G15" s="25"/>
      <c r="H15" s="25"/>
      <c r="I15" s="139"/>
      <c r="J15" s="25"/>
      <c r="K15" s="54" t="s">
        <v>29</v>
      </c>
      <c r="L15" s="54" t="s">
        <v>29</v>
      </c>
      <c r="M15" s="8"/>
      <c r="N15" s="34"/>
    </row>
    <row r="16" spans="1:17">
      <c r="A16" s="6" t="s">
        <v>34</v>
      </c>
      <c r="B16" s="8" t="s">
        <v>35</v>
      </c>
      <c r="C16" s="23"/>
      <c r="D16" s="23"/>
      <c r="E16" s="23"/>
      <c r="F16" s="139"/>
      <c r="G16" s="25"/>
      <c r="H16" s="25"/>
      <c r="I16" s="139"/>
      <c r="J16" s="25"/>
      <c r="K16" s="54" t="s">
        <v>36</v>
      </c>
      <c r="L16" s="54" t="s">
        <v>32</v>
      </c>
      <c r="M16" s="8"/>
      <c r="N16" s="34"/>
    </row>
    <row r="17" spans="1:14">
      <c r="A17" s="6" t="s">
        <v>37</v>
      </c>
      <c r="B17" s="8" t="s">
        <v>31</v>
      </c>
      <c r="C17" s="23"/>
      <c r="D17" s="23"/>
      <c r="E17" s="23"/>
      <c r="F17" s="139"/>
      <c r="G17" s="25"/>
      <c r="H17" s="25"/>
      <c r="I17" s="139"/>
      <c r="J17" s="25"/>
      <c r="K17" s="54" t="s">
        <v>29</v>
      </c>
      <c r="L17" s="54" t="s">
        <v>32</v>
      </c>
      <c r="M17" s="8"/>
      <c r="N17" s="34"/>
    </row>
    <row r="18" spans="1:14">
      <c r="A18" s="6" t="s">
        <v>38</v>
      </c>
      <c r="B18" s="8" t="s">
        <v>39</v>
      </c>
      <c r="C18" s="23"/>
      <c r="D18" s="23"/>
      <c r="E18" s="23"/>
      <c r="F18" s="139"/>
      <c r="G18" s="25"/>
      <c r="H18" s="25"/>
      <c r="I18" s="139"/>
      <c r="J18" s="25"/>
      <c r="K18" s="54" t="s">
        <v>32</v>
      </c>
      <c r="L18" s="54" t="s">
        <v>29</v>
      </c>
      <c r="M18" s="8"/>
      <c r="N18" s="34"/>
    </row>
    <row r="19" spans="1:14" ht="32.450000000000003" customHeight="1">
      <c r="A19" s="21" t="s">
        <v>40</v>
      </c>
      <c r="B19" s="8" t="s">
        <v>41</v>
      </c>
      <c r="C19" s="23"/>
      <c r="D19" s="23"/>
      <c r="E19" s="23"/>
      <c r="F19" s="139"/>
      <c r="G19" s="25"/>
      <c r="H19" s="25"/>
      <c r="I19" s="139"/>
      <c r="J19" s="25"/>
      <c r="K19" s="54" t="s">
        <v>42</v>
      </c>
      <c r="L19" s="54" t="s">
        <v>42</v>
      </c>
      <c r="M19" s="8"/>
      <c r="N19" s="34"/>
    </row>
    <row r="20" spans="1:14" ht="29.1" customHeight="1">
      <c r="A20" s="21" t="s">
        <v>40</v>
      </c>
      <c r="B20" s="8" t="s">
        <v>43</v>
      </c>
      <c r="C20" s="23"/>
      <c r="D20" s="23"/>
      <c r="E20" s="23"/>
      <c r="F20" s="139"/>
      <c r="G20" s="25"/>
      <c r="H20" s="25"/>
      <c r="I20" s="139"/>
      <c r="J20" s="25"/>
      <c r="K20" s="54" t="s">
        <v>32</v>
      </c>
      <c r="L20" s="54" t="s">
        <v>29</v>
      </c>
      <c r="M20" s="8"/>
      <c r="N20" s="34"/>
    </row>
    <row r="21" spans="1:14" ht="15.6" customHeight="1">
      <c r="A21" s="21" t="s">
        <v>44</v>
      </c>
      <c r="B21" s="8" t="s">
        <v>45</v>
      </c>
      <c r="C21" s="23"/>
      <c r="D21" s="23"/>
      <c r="E21" s="23"/>
      <c r="F21" s="139"/>
      <c r="G21" s="25"/>
      <c r="H21" s="25"/>
      <c r="I21" s="139"/>
      <c r="J21" s="25"/>
      <c r="K21" s="54" t="s">
        <v>29</v>
      </c>
      <c r="L21" s="54" t="s">
        <v>32</v>
      </c>
      <c r="M21" s="8"/>
      <c r="N21" s="34"/>
    </row>
    <row r="22" spans="1:14">
      <c r="A22" s="6" t="s">
        <v>46</v>
      </c>
      <c r="B22" s="8" t="s">
        <v>47</v>
      </c>
      <c r="C22" s="23"/>
      <c r="D22" s="23"/>
      <c r="E22" s="23"/>
      <c r="F22" s="139"/>
      <c r="G22" s="25"/>
      <c r="H22" s="25"/>
      <c r="I22" s="139"/>
      <c r="J22" s="25"/>
      <c r="K22" s="54" t="s">
        <v>48</v>
      </c>
      <c r="L22" s="54" t="s">
        <v>29</v>
      </c>
      <c r="M22" s="8"/>
      <c r="N22" s="34"/>
    </row>
    <row r="23" spans="1:14">
      <c r="A23" s="3" t="s">
        <v>49</v>
      </c>
      <c r="B23" s="8" t="s">
        <v>50</v>
      </c>
      <c r="C23" s="23"/>
      <c r="D23" s="23"/>
      <c r="E23" s="23"/>
      <c r="F23" s="139"/>
      <c r="G23" s="25"/>
      <c r="H23" s="25"/>
      <c r="I23" s="139"/>
      <c r="J23" s="25"/>
      <c r="K23" s="54" t="s">
        <v>32</v>
      </c>
      <c r="L23" s="54" t="s">
        <v>48</v>
      </c>
      <c r="M23" s="8"/>
      <c r="N23" s="34"/>
    </row>
    <row r="24" spans="1:14">
      <c r="A24" s="6" t="s">
        <v>51</v>
      </c>
      <c r="B24" s="8" t="s">
        <v>52</v>
      </c>
      <c r="C24" s="23"/>
      <c r="D24" s="23"/>
      <c r="E24" s="23"/>
      <c r="F24" s="139"/>
      <c r="G24" s="25"/>
      <c r="H24" s="25"/>
      <c r="I24" s="139"/>
      <c r="J24" s="25"/>
      <c r="K24" s="54" t="s">
        <v>53</v>
      </c>
      <c r="L24" s="54" t="s">
        <v>36</v>
      </c>
      <c r="M24" s="8"/>
      <c r="N24" s="34"/>
    </row>
    <row r="25" spans="1:14">
      <c r="A25" s="6" t="s">
        <v>54</v>
      </c>
      <c r="B25" s="8"/>
      <c r="C25" s="23"/>
      <c r="D25" s="23"/>
      <c r="E25" s="31"/>
      <c r="F25" s="140"/>
      <c r="G25" s="25"/>
      <c r="H25" s="25"/>
      <c r="I25" s="139"/>
      <c r="J25" s="25"/>
      <c r="K25" s="53"/>
      <c r="L25" s="53"/>
      <c r="M25" s="8"/>
      <c r="N25" s="34"/>
    </row>
    <row r="27" spans="1:14">
      <c r="F27" s="90" t="s">
        <v>55</v>
      </c>
      <c r="G27" s="92"/>
      <c r="H27" s="91"/>
      <c r="I27" s="90" t="s">
        <v>55</v>
      </c>
      <c r="J27" s="92">
        <f>SUM(J13:J25)</f>
        <v>0</v>
      </c>
      <c r="K27" s="49" t="s">
        <v>56</v>
      </c>
      <c r="L27" t="s">
        <v>57</v>
      </c>
    </row>
    <row r="28" spans="1:14">
      <c r="K28" s="50" t="s">
        <v>42</v>
      </c>
      <c r="L28" s="51">
        <v>1</v>
      </c>
    </row>
    <row r="29" spans="1:14">
      <c r="K29" s="50" t="s">
        <v>29</v>
      </c>
      <c r="L29" s="51">
        <v>4</v>
      </c>
    </row>
    <row r="30" spans="1:14">
      <c r="K30" s="50" t="s">
        <v>53</v>
      </c>
      <c r="L30" s="51">
        <v>1</v>
      </c>
    </row>
    <row r="31" spans="1:14">
      <c r="K31" s="50" t="s">
        <v>32</v>
      </c>
      <c r="L31" s="51">
        <v>4</v>
      </c>
    </row>
    <row r="32" spans="1:14">
      <c r="K32" s="50" t="s">
        <v>58</v>
      </c>
      <c r="L32" s="51"/>
    </row>
    <row r="33" spans="11:12">
      <c r="K33" s="50" t="s">
        <v>48</v>
      </c>
      <c r="L33" s="51">
        <v>1</v>
      </c>
    </row>
    <row r="34" spans="11:12">
      <c r="K34" s="50" t="s">
        <v>36</v>
      </c>
      <c r="L34" s="51">
        <v>1</v>
      </c>
    </row>
    <row r="35" spans="11:12">
      <c r="K35" s="3" t="s">
        <v>59</v>
      </c>
      <c r="L35">
        <v>12</v>
      </c>
    </row>
    <row r="38" spans="11:12">
      <c r="K38" s="131" t="s">
        <v>56</v>
      </c>
      <c r="L38" s="132" t="s">
        <v>60</v>
      </c>
    </row>
    <row r="39" spans="11:12">
      <c r="K39" s="133" t="s">
        <v>42</v>
      </c>
      <c r="L39" s="134">
        <v>1</v>
      </c>
    </row>
    <row r="40" spans="11:12">
      <c r="K40" s="133" t="s">
        <v>29</v>
      </c>
      <c r="L40" s="134">
        <v>5</v>
      </c>
    </row>
    <row r="41" spans="11:12">
      <c r="K41" s="133" t="s">
        <v>36</v>
      </c>
      <c r="L41" s="134">
        <v>1</v>
      </c>
    </row>
    <row r="42" spans="11:12">
      <c r="K42" s="133" t="s">
        <v>32</v>
      </c>
      <c r="L42" s="134">
        <v>4</v>
      </c>
    </row>
    <row r="43" spans="11:12">
      <c r="K43" s="133" t="s">
        <v>58</v>
      </c>
      <c r="L43" s="134"/>
    </row>
    <row r="44" spans="11:12">
      <c r="K44" s="133" t="s">
        <v>48</v>
      </c>
      <c r="L44" s="134">
        <v>1</v>
      </c>
    </row>
    <row r="45" spans="11:12">
      <c r="K45" s="135" t="s">
        <v>59</v>
      </c>
      <c r="L45" s="136">
        <v>12</v>
      </c>
    </row>
  </sheetData>
  <conditionalFormatting sqref="M13:M25">
    <cfRule type="colorScale" priority="9">
      <colorScale>
        <cfvo type="min"/>
        <cfvo type="max"/>
        <color theme="9"/>
        <color rgb="FFFF0000"/>
      </colorScale>
    </cfRule>
    <cfRule type="cellIs" dxfId="31" priority="18" operator="equal">
      <formula>TRUE</formula>
    </cfRule>
    <cfRule type="cellIs" dxfId="30" priority="19" operator="equal">
      <formula>FALSE</formula>
    </cfRule>
    <cfRule type="colorScale" priority="20">
      <colorScale>
        <cfvo type="formula" val="TRUE"/>
        <cfvo type="formula" val="FALSE"/>
        <color theme="9" tint="-0.249977111117893"/>
        <color rgb="FFFF0000"/>
      </colorScale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3:J25">
    <cfRule type="cellIs" dxfId="29" priority="10" operator="greaterThan">
      <formula>0</formula>
    </cfRule>
    <cfRule type="cellIs" dxfId="28" priority="11" operator="lessThan">
      <formula>0</formula>
    </cfRule>
    <cfRule type="cellIs" dxfId="27" priority="12" operator="lessThan">
      <formula>0</formula>
    </cfRule>
    <cfRule type="cellIs" dxfId="26" priority="13" operator="greaterThan">
      <formula>0</formula>
    </cfRule>
  </conditionalFormatting>
  <conditionalFormatting sqref="G13:G25 G27">
    <cfRule type="cellIs" dxfId="25" priority="5" operator="greaterThan">
      <formula>0</formula>
    </cfRule>
    <cfRule type="cellIs" dxfId="24" priority="6" operator="lessThan">
      <formula>0</formula>
    </cfRule>
    <cfRule type="cellIs" dxfId="23" priority="7" operator="lessThan">
      <formula>0</formula>
    </cfRule>
    <cfRule type="cellIs" dxfId="22" priority="8" operator="greaterThan">
      <formula>0</formula>
    </cfRule>
  </conditionalFormatting>
  <conditionalFormatting sqref="J27">
    <cfRule type="cellIs" dxfId="21" priority="1" operator="greaterThan">
      <formula>0</formula>
    </cfRule>
    <cfRule type="cellIs" dxfId="20" priority="2" operator="lessThan">
      <formula>0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7" right="0.7" top="0.75" bottom="0.75" header="0.3" footer="0.3"/>
  <pageSetup paperSize="9" orientation="portrait" r:id="rId3"/>
  <legacyDrawing r:id="rId4"/>
  <tableParts count="2">
    <tablePart r:id="rId5"/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78BCA05-B569-4F50-B64E-2C08F61BE9B4}">
          <x14:formula1>
            <xm:f>'Drop down menus'!$A$2:$A$7</xm:f>
          </x14:formula1>
          <xm:sqref>K13:K25</xm:sqref>
        </x14:dataValidation>
        <x14:dataValidation type="list" showInputMessage="1" showErrorMessage="1" xr:uid="{C1E09AEF-E7E5-453C-A657-84754DBF5803}">
          <x14:formula1>
            <xm:f>'Drop down menus'!$A$2:$A$7</xm:f>
          </x14:formula1>
          <xm:sqref>L13:L25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6DB5-07E4-47C9-8ED0-46162197F697}">
  <dimension ref="A1:H72"/>
  <sheetViews>
    <sheetView topLeftCell="A9" zoomScaleNormal="100" workbookViewId="0">
      <selection activeCell="E70" sqref="E70"/>
    </sheetView>
  </sheetViews>
  <sheetFormatPr defaultRowHeight="14.45"/>
  <cols>
    <col min="1" max="1" width="63.140625" customWidth="1"/>
    <col min="2" max="2" width="35.85546875" style="3" customWidth="1"/>
    <col min="3" max="3" width="30" style="7" customWidth="1"/>
    <col min="4" max="4" width="2.85546875" style="7" customWidth="1"/>
    <col min="5" max="5" width="20.140625" style="7" customWidth="1"/>
    <col min="6" max="6" width="23.28515625" style="7" customWidth="1"/>
    <col min="7" max="7" width="21.5703125" style="7" customWidth="1"/>
    <col min="8" max="8" width="13.85546875" customWidth="1"/>
  </cols>
  <sheetData>
    <row r="1" spans="1:8" ht="15" thickBot="1">
      <c r="A1" s="1" t="s">
        <v>61</v>
      </c>
    </row>
    <row r="2" spans="1:8">
      <c r="A2" s="65" t="s">
        <v>62</v>
      </c>
      <c r="C2" s="15"/>
      <c r="D2" s="15"/>
      <c r="E2" s="3"/>
      <c r="F2" s="15"/>
      <c r="G2"/>
    </row>
    <row r="3" spans="1:8">
      <c r="A3" s="66" t="s">
        <v>63</v>
      </c>
      <c r="B3" s="33" t="s">
        <v>64</v>
      </c>
      <c r="C3" s="33" t="s">
        <v>65</v>
      </c>
      <c r="D3" s="15"/>
      <c r="E3" s="33" t="s">
        <v>64</v>
      </c>
      <c r="F3" s="33" t="s">
        <v>65</v>
      </c>
      <c r="G3"/>
    </row>
    <row r="4" spans="1:8">
      <c r="A4" s="66" t="s">
        <v>66</v>
      </c>
      <c r="B4" s="33" t="s">
        <v>67</v>
      </c>
      <c r="C4" s="33" t="s">
        <v>68</v>
      </c>
      <c r="D4" s="15"/>
      <c r="E4" s="33" t="s">
        <v>69</v>
      </c>
      <c r="F4" s="33" t="s">
        <v>70</v>
      </c>
      <c r="G4"/>
    </row>
    <row r="5" spans="1:8">
      <c r="B5" s="14"/>
      <c r="C5" s="15"/>
      <c r="D5" s="15"/>
      <c r="E5" s="14"/>
      <c r="F5" s="15"/>
      <c r="H5" s="1"/>
    </row>
    <row r="6" spans="1:8" ht="15" thickBot="1">
      <c r="A6" s="16" t="s">
        <v>71</v>
      </c>
      <c r="B6" s="22" t="s">
        <v>72</v>
      </c>
      <c r="C6" s="2"/>
      <c r="D6" s="2"/>
      <c r="E6" s="22" t="s">
        <v>72</v>
      </c>
      <c r="F6" s="2"/>
      <c r="G6"/>
    </row>
    <row r="7" spans="1:8">
      <c r="A7" s="56" t="s">
        <v>73</v>
      </c>
      <c r="B7" s="29">
        <v>12</v>
      </c>
      <c r="C7" s="13"/>
      <c r="D7" s="13"/>
      <c r="E7" s="29"/>
      <c r="F7" s="13"/>
      <c r="G7"/>
    </row>
    <row r="8" spans="1:8" ht="15" thickBot="1">
      <c r="E8" s="3"/>
    </row>
    <row r="9" spans="1:8" ht="15" thickBot="1">
      <c r="A9" s="11" t="s">
        <v>74</v>
      </c>
      <c r="B9" s="32" t="s">
        <v>75</v>
      </c>
      <c r="C9" s="28" t="s">
        <v>76</v>
      </c>
      <c r="D9"/>
      <c r="E9" s="32" t="s">
        <v>75</v>
      </c>
      <c r="F9" s="28" t="s">
        <v>76</v>
      </c>
      <c r="G9"/>
    </row>
    <row r="10" spans="1:8">
      <c r="A10" s="18" t="s">
        <v>77</v>
      </c>
      <c r="B10" s="61"/>
      <c r="C10" s="62"/>
      <c r="D10"/>
      <c r="E10" s="61"/>
      <c r="F10" s="62"/>
      <c r="G10"/>
    </row>
    <row r="11" spans="1:8">
      <c r="A11" s="5" t="s">
        <v>78</v>
      </c>
      <c r="B11" s="24">
        <v>1</v>
      </c>
      <c r="C11" s="25">
        <f t="shared" ref="C11:C29" si="0">B11*$B$7</f>
        <v>12</v>
      </c>
      <c r="D11"/>
      <c r="E11" s="24"/>
      <c r="F11" s="25">
        <f>E11*$E$7</f>
        <v>0</v>
      </c>
      <c r="G11"/>
    </row>
    <row r="12" spans="1:8">
      <c r="A12" s="5" t="s">
        <v>79</v>
      </c>
      <c r="B12" s="24">
        <v>4</v>
      </c>
      <c r="C12" s="25">
        <f t="shared" si="0"/>
        <v>48</v>
      </c>
      <c r="D12"/>
      <c r="E12" s="24"/>
      <c r="F12" s="25">
        <f t="shared" ref="F12:F30" si="1">E12*$E$7</f>
        <v>0</v>
      </c>
      <c r="G12"/>
    </row>
    <row r="13" spans="1:8">
      <c r="A13" s="5" t="s">
        <v>80</v>
      </c>
      <c r="B13" s="23">
        <v>1</v>
      </c>
      <c r="C13" s="25">
        <f t="shared" si="0"/>
        <v>12</v>
      </c>
      <c r="D13"/>
      <c r="E13" s="23"/>
      <c r="F13" s="25">
        <f t="shared" si="1"/>
        <v>0</v>
      </c>
      <c r="G13"/>
    </row>
    <row r="14" spans="1:8">
      <c r="A14" s="6" t="s">
        <v>81</v>
      </c>
      <c r="B14" s="24">
        <v>1</v>
      </c>
      <c r="C14" s="25">
        <f t="shared" si="0"/>
        <v>12</v>
      </c>
      <c r="D14"/>
      <c r="E14" s="24"/>
      <c r="F14" s="25">
        <f t="shared" si="1"/>
        <v>0</v>
      </c>
      <c r="G14"/>
    </row>
    <row r="15" spans="1:8">
      <c r="A15" s="5" t="s">
        <v>82</v>
      </c>
      <c r="B15" s="24">
        <v>16</v>
      </c>
      <c r="C15" s="25">
        <f t="shared" si="0"/>
        <v>192</v>
      </c>
      <c r="D15"/>
      <c r="E15" s="24"/>
      <c r="F15" s="25">
        <f t="shared" si="1"/>
        <v>0</v>
      </c>
      <c r="G15"/>
    </row>
    <row r="16" spans="1:8">
      <c r="A16" s="5" t="s">
        <v>83</v>
      </c>
      <c r="B16" s="24">
        <v>0</v>
      </c>
      <c r="C16" s="25">
        <f t="shared" si="0"/>
        <v>0</v>
      </c>
      <c r="D16"/>
      <c r="E16" s="24"/>
      <c r="F16" s="25">
        <f t="shared" si="1"/>
        <v>0</v>
      </c>
      <c r="G16"/>
    </row>
    <row r="17" spans="1:6" customFormat="1">
      <c r="A17" s="5" t="s">
        <v>84</v>
      </c>
      <c r="B17" s="24">
        <v>1</v>
      </c>
      <c r="C17" s="25">
        <f t="shared" si="0"/>
        <v>12</v>
      </c>
      <c r="E17" s="24"/>
      <c r="F17" s="25">
        <f t="shared" si="1"/>
        <v>0</v>
      </c>
    </row>
    <row r="18" spans="1:6" customFormat="1">
      <c r="A18" s="6" t="s">
        <v>85</v>
      </c>
      <c r="B18" s="23">
        <v>1</v>
      </c>
      <c r="C18" s="25">
        <f t="shared" si="0"/>
        <v>12</v>
      </c>
      <c r="E18" s="23"/>
      <c r="F18" s="25">
        <f t="shared" si="1"/>
        <v>0</v>
      </c>
    </row>
    <row r="19" spans="1:6" customFormat="1">
      <c r="A19" s="10" t="s">
        <v>86</v>
      </c>
      <c r="B19" s="23">
        <v>6</v>
      </c>
      <c r="C19" s="25">
        <f t="shared" si="0"/>
        <v>72</v>
      </c>
      <c r="E19" s="23"/>
      <c r="F19" s="25">
        <f t="shared" si="1"/>
        <v>0</v>
      </c>
    </row>
    <row r="20" spans="1:6" customFormat="1">
      <c r="A20" s="5" t="s">
        <v>87</v>
      </c>
      <c r="B20" s="23">
        <v>1</v>
      </c>
      <c r="C20" s="25">
        <f t="shared" si="0"/>
        <v>12</v>
      </c>
      <c r="E20" s="23"/>
      <c r="F20" s="25">
        <f t="shared" si="1"/>
        <v>0</v>
      </c>
    </row>
    <row r="21" spans="1:6" customFormat="1">
      <c r="A21" s="5" t="s">
        <v>88</v>
      </c>
      <c r="B21" s="24">
        <v>2</v>
      </c>
      <c r="C21" s="25">
        <f t="shared" si="0"/>
        <v>24</v>
      </c>
      <c r="E21" s="24"/>
      <c r="F21" s="25">
        <f t="shared" si="1"/>
        <v>0</v>
      </c>
    </row>
    <row r="22" spans="1:6" customFormat="1">
      <c r="A22" s="5" t="s">
        <v>89</v>
      </c>
      <c r="B22" s="24">
        <v>4</v>
      </c>
      <c r="C22" s="25">
        <f t="shared" si="0"/>
        <v>48</v>
      </c>
      <c r="E22" s="24"/>
      <c r="F22" s="25">
        <f t="shared" si="1"/>
        <v>0</v>
      </c>
    </row>
    <row r="23" spans="1:6" customFormat="1">
      <c r="A23" s="5" t="s">
        <v>90</v>
      </c>
      <c r="B23" s="23">
        <v>1</v>
      </c>
      <c r="C23" s="25">
        <f t="shared" si="0"/>
        <v>12</v>
      </c>
      <c r="E23" s="23"/>
      <c r="F23" s="25">
        <f t="shared" si="1"/>
        <v>0</v>
      </c>
    </row>
    <row r="24" spans="1:6" customFormat="1">
      <c r="A24" s="5" t="s">
        <v>91</v>
      </c>
      <c r="B24" s="23">
        <v>2</v>
      </c>
      <c r="C24" s="25">
        <f t="shared" si="0"/>
        <v>24</v>
      </c>
      <c r="E24" s="23"/>
      <c r="F24" s="25">
        <f t="shared" si="1"/>
        <v>0</v>
      </c>
    </row>
    <row r="25" spans="1:6" customFormat="1">
      <c r="A25" s="5" t="s">
        <v>92</v>
      </c>
      <c r="B25" s="23">
        <v>2</v>
      </c>
      <c r="C25" s="25">
        <f t="shared" si="0"/>
        <v>24</v>
      </c>
      <c r="E25" s="23"/>
      <c r="F25" s="25">
        <f t="shared" si="1"/>
        <v>0</v>
      </c>
    </row>
    <row r="26" spans="1:6" customFormat="1">
      <c r="A26" s="6" t="s">
        <v>93</v>
      </c>
      <c r="B26" s="23">
        <v>6</v>
      </c>
      <c r="C26" s="25">
        <f t="shared" si="0"/>
        <v>72</v>
      </c>
      <c r="E26" s="23"/>
      <c r="F26" s="25">
        <f t="shared" si="1"/>
        <v>0</v>
      </c>
    </row>
    <row r="27" spans="1:6" customFormat="1">
      <c r="A27" s="6" t="s">
        <v>94</v>
      </c>
      <c r="B27" s="23">
        <v>1</v>
      </c>
      <c r="C27" s="25">
        <f t="shared" si="0"/>
        <v>12</v>
      </c>
      <c r="E27" s="23"/>
      <c r="F27" s="25">
        <f t="shared" si="1"/>
        <v>0</v>
      </c>
    </row>
    <row r="28" spans="1:6" customFormat="1">
      <c r="A28" s="57" t="s">
        <v>95</v>
      </c>
      <c r="B28" s="23">
        <v>3</v>
      </c>
      <c r="C28" s="25">
        <f t="shared" si="0"/>
        <v>36</v>
      </c>
      <c r="E28" s="23"/>
      <c r="F28" s="25">
        <f t="shared" si="1"/>
        <v>0</v>
      </c>
    </row>
    <row r="29" spans="1:6" customFormat="1">
      <c r="A29" s="57" t="s">
        <v>96</v>
      </c>
      <c r="B29" s="23">
        <v>2</v>
      </c>
      <c r="C29" s="25">
        <f t="shared" si="0"/>
        <v>24</v>
      </c>
      <c r="E29" s="23"/>
      <c r="F29" s="25">
        <f t="shared" si="1"/>
        <v>0</v>
      </c>
    </row>
    <row r="30" spans="1:6" customFormat="1">
      <c r="A30" s="57" t="s">
        <v>97</v>
      </c>
      <c r="B30" s="23">
        <v>0</v>
      </c>
      <c r="C30" s="25">
        <f t="shared" ref="C30" si="2">B30*$B$7</f>
        <v>0</v>
      </c>
      <c r="E30" s="23"/>
      <c r="F30" s="25">
        <f t="shared" si="1"/>
        <v>0</v>
      </c>
    </row>
    <row r="31" spans="1:6" customFormat="1">
      <c r="A31" s="58"/>
      <c r="B31" s="59"/>
      <c r="C31" s="60"/>
      <c r="E31" s="59"/>
      <c r="F31" s="60"/>
    </row>
    <row r="32" spans="1:6" customFormat="1">
      <c r="A32" s="112"/>
      <c r="B32" s="7"/>
      <c r="C32" s="7"/>
      <c r="E32" s="7"/>
      <c r="F32" s="7"/>
    </row>
    <row r="33" spans="1:6" customFormat="1" ht="15" thickBot="1">
      <c r="A33" s="114" t="s">
        <v>98</v>
      </c>
      <c r="B33" s="111"/>
      <c r="C33" s="111"/>
      <c r="E33" s="111"/>
      <c r="F33" s="111"/>
    </row>
    <row r="34" spans="1:6" customFormat="1">
      <c r="A34" s="113" t="s">
        <v>99</v>
      </c>
      <c r="B34" s="107"/>
      <c r="C34" s="105"/>
      <c r="E34" s="107"/>
      <c r="F34" s="105"/>
    </row>
    <row r="35" spans="1:6" customFormat="1">
      <c r="A35" s="5" t="s">
        <v>100</v>
      </c>
      <c r="B35" s="24">
        <v>2</v>
      </c>
      <c r="C35" s="25">
        <f>B35*B$20</f>
        <v>2</v>
      </c>
      <c r="E35" s="24"/>
      <c r="F35" s="25">
        <f>E35*E$20</f>
        <v>0</v>
      </c>
    </row>
    <row r="36" spans="1:6" customFormat="1">
      <c r="A36" s="5" t="s">
        <v>101</v>
      </c>
      <c r="B36" s="24">
        <v>55</v>
      </c>
      <c r="C36" s="25">
        <f>B36*B$20</f>
        <v>55</v>
      </c>
      <c r="E36" s="24"/>
      <c r="F36" s="25">
        <f>E36*E$20</f>
        <v>0</v>
      </c>
    </row>
    <row r="37" spans="1:6" customFormat="1">
      <c r="A37" s="5" t="s">
        <v>102</v>
      </c>
      <c r="B37" s="23">
        <v>18</v>
      </c>
      <c r="C37" s="25">
        <f>B37*B$20</f>
        <v>18</v>
      </c>
      <c r="E37" s="23"/>
      <c r="F37" s="25">
        <f>E37*E$20</f>
        <v>0</v>
      </c>
    </row>
    <row r="38" spans="1:6" customFormat="1">
      <c r="A38" s="6" t="s">
        <v>103</v>
      </c>
      <c r="B38" s="24">
        <v>72</v>
      </c>
      <c r="C38" s="25">
        <f>B38*B$20</f>
        <v>72</v>
      </c>
      <c r="E38" s="24"/>
      <c r="F38" s="25">
        <f>E38*E$20</f>
        <v>0</v>
      </c>
    </row>
    <row r="39" spans="1:6" customFormat="1">
      <c r="A39" s="5"/>
      <c r="B39" s="24"/>
      <c r="C39" s="25"/>
      <c r="E39" s="24"/>
      <c r="F39" s="25"/>
    </row>
    <row r="40" spans="1:6" customFormat="1">
      <c r="A40" s="4" t="s">
        <v>104</v>
      </c>
      <c r="B40" s="24"/>
      <c r="C40" s="25"/>
      <c r="E40" s="24"/>
      <c r="F40" s="25"/>
    </row>
    <row r="41" spans="1:6" customFormat="1">
      <c r="A41" s="5" t="s">
        <v>100</v>
      </c>
      <c r="B41" s="24">
        <v>2</v>
      </c>
      <c r="C41" s="25">
        <f>B41*B$21</f>
        <v>4</v>
      </c>
      <c r="E41" s="24"/>
      <c r="F41" s="25">
        <f>E41*E$21</f>
        <v>0</v>
      </c>
    </row>
    <row r="42" spans="1:6" customFormat="1">
      <c r="A42" s="5" t="s">
        <v>105</v>
      </c>
      <c r="B42" s="23">
        <v>25</v>
      </c>
      <c r="C42" s="25">
        <f>B42*B$21</f>
        <v>50</v>
      </c>
      <c r="E42" s="23"/>
      <c r="F42" s="25">
        <f>E42*E$21</f>
        <v>0</v>
      </c>
    </row>
    <row r="43" spans="1:6" customFormat="1">
      <c r="A43" s="5" t="s">
        <v>106</v>
      </c>
      <c r="B43" s="23">
        <v>1</v>
      </c>
      <c r="C43" s="25">
        <f>B43*B$21</f>
        <v>2</v>
      </c>
      <c r="D43" s="7"/>
      <c r="E43" s="23"/>
      <c r="F43" s="25">
        <f>E43*E$21</f>
        <v>0</v>
      </c>
    </row>
    <row r="44" spans="1:6" customFormat="1">
      <c r="A44" s="5" t="s">
        <v>107</v>
      </c>
      <c r="B44" s="23">
        <v>600</v>
      </c>
      <c r="C44" s="25">
        <f>B44*B$21</f>
        <v>1200</v>
      </c>
      <c r="D44" s="7"/>
      <c r="E44" s="23"/>
      <c r="F44" s="25">
        <f>E44*E$21</f>
        <v>0</v>
      </c>
    </row>
    <row r="45" spans="1:6" customFormat="1">
      <c r="A45" s="5"/>
      <c r="B45" s="23"/>
      <c r="C45" s="25"/>
      <c r="D45" s="7"/>
      <c r="E45" s="23"/>
      <c r="F45" s="25"/>
    </row>
    <row r="46" spans="1:6" customFormat="1">
      <c r="A46" s="4" t="s">
        <v>108</v>
      </c>
      <c r="B46" s="24"/>
      <c r="C46" s="25"/>
      <c r="D46" s="7"/>
      <c r="E46" s="24"/>
      <c r="F46" s="25"/>
    </row>
    <row r="47" spans="1:6" customFormat="1">
      <c r="A47" s="5" t="s">
        <v>100</v>
      </c>
      <c r="B47" s="24">
        <v>2</v>
      </c>
      <c r="C47" s="25">
        <f>B47*B$22</f>
        <v>8</v>
      </c>
      <c r="D47" s="7"/>
      <c r="E47" s="24"/>
      <c r="F47" s="25">
        <f>E47*E$22</f>
        <v>0</v>
      </c>
    </row>
    <row r="48" spans="1:6" customFormat="1">
      <c r="A48" s="5" t="s">
        <v>101</v>
      </c>
      <c r="B48" s="23">
        <v>50</v>
      </c>
      <c r="C48" s="25">
        <f>B48*B$22</f>
        <v>200</v>
      </c>
      <c r="D48" s="7"/>
      <c r="E48" s="23"/>
      <c r="F48" s="25">
        <f>E48*E$22</f>
        <v>0</v>
      </c>
    </row>
    <row r="49" spans="1:7">
      <c r="A49" s="5" t="s">
        <v>109</v>
      </c>
      <c r="B49" s="23">
        <v>1</v>
      </c>
      <c r="C49" s="25">
        <f>B49*B$22</f>
        <v>4</v>
      </c>
      <c r="E49" s="23"/>
      <c r="F49" s="25">
        <f>E49*E$22</f>
        <v>0</v>
      </c>
      <c r="G49"/>
    </row>
    <row r="50" spans="1:7">
      <c r="A50" s="5" t="s">
        <v>110</v>
      </c>
      <c r="B50" s="23"/>
      <c r="C50" s="25">
        <f>B50*B$22</f>
        <v>0</v>
      </c>
      <c r="E50" s="23"/>
      <c r="F50" s="25">
        <f>E50*E$22</f>
        <v>0</v>
      </c>
      <c r="G50"/>
    </row>
    <row r="51" spans="1:7">
      <c r="E51" s="3"/>
    </row>
    <row r="52" spans="1:7" ht="15" thickBot="1">
      <c r="A52" s="114" t="s">
        <v>111</v>
      </c>
      <c r="B52" s="96"/>
      <c r="C52" s="98"/>
      <c r="E52" s="96"/>
      <c r="F52" s="98"/>
    </row>
    <row r="53" spans="1:7">
      <c r="A53" s="115" t="s">
        <v>112</v>
      </c>
      <c r="B53" s="116">
        <v>6</v>
      </c>
      <c r="C53" s="105">
        <f>B53*B$15</f>
        <v>96</v>
      </c>
      <c r="E53" s="116"/>
      <c r="F53" s="105">
        <f>E53*E$15</f>
        <v>0</v>
      </c>
      <c r="G53"/>
    </row>
    <row r="54" spans="1:7">
      <c r="A54" s="5" t="s">
        <v>113</v>
      </c>
      <c r="B54" s="67">
        <v>0</v>
      </c>
      <c r="C54" s="25">
        <f t="shared" ref="C54:C60" si="3">B54*B$15</f>
        <v>0</v>
      </c>
      <c r="E54" s="67"/>
      <c r="F54" s="25">
        <f t="shared" ref="F54:F57" si="4">E54*E$15</f>
        <v>0</v>
      </c>
      <c r="G54"/>
    </row>
    <row r="55" spans="1:7">
      <c r="A55" s="5" t="s">
        <v>114</v>
      </c>
      <c r="B55" s="24">
        <f>B53*2/100</f>
        <v>0.12</v>
      </c>
      <c r="C55" s="25">
        <f t="shared" si="3"/>
        <v>1.92</v>
      </c>
      <c r="E55" s="24"/>
      <c r="F55" s="25">
        <f t="shared" si="4"/>
        <v>0</v>
      </c>
      <c r="G55"/>
    </row>
    <row r="56" spans="1:7">
      <c r="A56" s="5" t="s">
        <v>115</v>
      </c>
      <c r="B56" s="24">
        <f>B53*4/100</f>
        <v>0.24</v>
      </c>
      <c r="C56" s="25">
        <f t="shared" si="3"/>
        <v>3.84</v>
      </c>
      <c r="E56" s="24"/>
      <c r="F56" s="25">
        <f t="shared" si="4"/>
        <v>0</v>
      </c>
      <c r="G56"/>
    </row>
    <row r="57" spans="1:7">
      <c r="A57" s="5" t="s">
        <v>116</v>
      </c>
      <c r="B57" s="24">
        <f>B53*1/100</f>
        <v>0.06</v>
      </c>
      <c r="C57" s="25">
        <f t="shared" si="3"/>
        <v>0.96</v>
      </c>
      <c r="E57" s="24"/>
      <c r="F57" s="25">
        <f t="shared" si="4"/>
        <v>0</v>
      </c>
      <c r="G57"/>
    </row>
    <row r="58" spans="1:7">
      <c r="A58" s="5" t="s">
        <v>117</v>
      </c>
      <c r="B58" s="24">
        <f>B53*2/250</f>
        <v>4.8000000000000001E-2</v>
      </c>
      <c r="C58" s="25">
        <f>B58*B$15</f>
        <v>0.76800000000000002</v>
      </c>
      <c r="E58" s="24"/>
      <c r="F58" s="25">
        <f>E58*E$15</f>
        <v>0</v>
      </c>
      <c r="G58"/>
    </row>
    <row r="59" spans="1:7">
      <c r="A59" s="5" t="s">
        <v>118</v>
      </c>
      <c r="B59" s="24">
        <f>B53*1/200</f>
        <v>0.03</v>
      </c>
      <c r="C59" s="25">
        <f t="shared" si="3"/>
        <v>0.48</v>
      </c>
      <c r="E59" s="24"/>
      <c r="F59" s="25">
        <f t="shared" ref="F59:F60" si="5">E59*E$15</f>
        <v>0</v>
      </c>
      <c r="G59"/>
    </row>
    <row r="60" spans="1:7">
      <c r="A60" s="5" t="s">
        <v>110</v>
      </c>
      <c r="B60" s="23"/>
      <c r="C60" s="25">
        <f t="shared" si="3"/>
        <v>0</v>
      </c>
      <c r="E60" s="23"/>
      <c r="F60" s="25">
        <f t="shared" si="5"/>
        <v>0</v>
      </c>
      <c r="G60"/>
    </row>
    <row r="61" spans="1:7">
      <c r="E61" s="3"/>
    </row>
    <row r="62" spans="1:7">
      <c r="A62" s="63" t="s">
        <v>119</v>
      </c>
      <c r="E62" s="3"/>
    </row>
    <row r="63" spans="1:7">
      <c r="A63" s="5" t="s">
        <v>120</v>
      </c>
      <c r="B63" s="24">
        <v>1</v>
      </c>
      <c r="C63" s="25">
        <f>B63*B$19</f>
        <v>6</v>
      </c>
      <c r="E63" s="24"/>
      <c r="F63" s="25">
        <f>E63*E$19</f>
        <v>0</v>
      </c>
      <c r="G63"/>
    </row>
    <row r="64" spans="1:7">
      <c r="A64" s="5" t="s">
        <v>121</v>
      </c>
      <c r="B64" s="24">
        <v>1</v>
      </c>
      <c r="C64" s="25">
        <f>B64*B$19</f>
        <v>6</v>
      </c>
      <c r="E64" s="24"/>
      <c r="F64" s="25">
        <f>E64*E$19</f>
        <v>0</v>
      </c>
      <c r="G64"/>
    </row>
    <row r="65" spans="1:7">
      <c r="A65" s="5" t="s">
        <v>101</v>
      </c>
      <c r="B65" s="24">
        <v>55</v>
      </c>
      <c r="C65" s="25">
        <f>B65*B$19</f>
        <v>330</v>
      </c>
      <c r="E65" s="24"/>
      <c r="F65" s="25">
        <f>E65*E$19</f>
        <v>0</v>
      </c>
      <c r="G65"/>
    </row>
    <row r="66" spans="1:7">
      <c r="A66" s="5" t="s">
        <v>107</v>
      </c>
      <c r="B66" s="23">
        <v>20</v>
      </c>
      <c r="C66" s="25">
        <f t="shared" ref="C66:C70" si="6">B66*B$19</f>
        <v>120</v>
      </c>
      <c r="E66" s="23"/>
      <c r="F66" s="25">
        <f t="shared" ref="F66:F70" si="7">E66*E$19</f>
        <v>0</v>
      </c>
      <c r="G66"/>
    </row>
    <row r="67" spans="1:7">
      <c r="A67" s="6" t="s">
        <v>122</v>
      </c>
      <c r="B67" s="24">
        <v>5</v>
      </c>
      <c r="C67" s="25">
        <f t="shared" si="6"/>
        <v>30</v>
      </c>
      <c r="E67" s="24"/>
      <c r="F67" s="25">
        <f t="shared" si="7"/>
        <v>0</v>
      </c>
      <c r="G67"/>
    </row>
    <row r="68" spans="1:7">
      <c r="A68" s="5" t="s">
        <v>123</v>
      </c>
      <c r="B68" s="24">
        <v>2</v>
      </c>
      <c r="C68" s="25">
        <f t="shared" si="6"/>
        <v>12</v>
      </c>
      <c r="E68" s="24"/>
      <c r="F68" s="25">
        <f t="shared" si="7"/>
        <v>0</v>
      </c>
      <c r="G68"/>
    </row>
    <row r="69" spans="1:7">
      <c r="A69" s="5" t="s">
        <v>124</v>
      </c>
      <c r="B69" s="24">
        <v>1</v>
      </c>
      <c r="C69" s="25">
        <f t="shared" si="6"/>
        <v>6</v>
      </c>
      <c r="E69" s="24"/>
      <c r="F69" s="25">
        <f t="shared" si="7"/>
        <v>0</v>
      </c>
      <c r="G69"/>
    </row>
    <row r="70" spans="1:7">
      <c r="A70" s="5" t="s">
        <v>125</v>
      </c>
      <c r="B70" s="24"/>
      <c r="C70" s="25">
        <f t="shared" si="6"/>
        <v>0</v>
      </c>
      <c r="E70" s="24"/>
      <c r="F70" s="25">
        <f t="shared" si="7"/>
        <v>0</v>
      </c>
      <c r="G70"/>
    </row>
    <row r="71" spans="1:7">
      <c r="B71" s="7"/>
      <c r="D71"/>
      <c r="E71"/>
      <c r="F71"/>
      <c r="G71"/>
    </row>
    <row r="72" spans="1:7">
      <c r="B72" s="7"/>
      <c r="F72"/>
      <c r="G72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23C3A-1C02-438F-8C35-9B638A054E2F}">
  <dimension ref="A1:S55"/>
  <sheetViews>
    <sheetView tabSelected="1" topLeftCell="L21" zoomScale="101" zoomScaleNormal="100" workbookViewId="0">
      <selection activeCell="R29" sqref="R29"/>
    </sheetView>
  </sheetViews>
  <sheetFormatPr defaultRowHeight="14.45"/>
  <cols>
    <col min="1" max="1" width="31.140625" customWidth="1"/>
    <col min="2" max="2" width="32.42578125" style="3" customWidth="1"/>
    <col min="3" max="3" width="30.85546875" style="7" customWidth="1"/>
    <col min="4" max="4" width="19.5703125" style="7" customWidth="1"/>
    <col min="5" max="5" width="15" style="7" customWidth="1"/>
    <col min="6" max="6" width="16.5703125" style="7" customWidth="1"/>
    <col min="7" max="7" width="19.42578125" style="7" customWidth="1"/>
    <col min="8" max="9" width="16" style="7" customWidth="1"/>
    <col min="10" max="10" width="17.7109375" style="7" customWidth="1"/>
    <col min="11" max="11" width="16" style="7" customWidth="1"/>
    <col min="12" max="12" width="18.7109375" style="7" customWidth="1"/>
    <col min="13" max="15" width="16" customWidth="1"/>
    <col min="16" max="16" width="21.5703125" customWidth="1"/>
    <col min="17" max="17" width="24" customWidth="1"/>
    <col min="18" max="18" width="25.140625" customWidth="1"/>
    <col min="19" max="19" width="19.85546875" customWidth="1"/>
  </cols>
  <sheetData>
    <row r="1" spans="1:19" ht="15" thickBot="1">
      <c r="A1" s="110" t="s">
        <v>0</v>
      </c>
      <c r="B1" s="109" t="s">
        <v>1</v>
      </c>
      <c r="C1" s="111"/>
      <c r="D1" s="111"/>
    </row>
    <row r="2" spans="1:19">
      <c r="A2" s="14"/>
      <c r="B2" s="1"/>
      <c r="C2"/>
      <c r="D2"/>
    </row>
    <row r="3" spans="1:19" ht="15" thickBot="1">
      <c r="A3" s="64" t="s">
        <v>126</v>
      </c>
      <c r="B3" s="98"/>
    </row>
    <row r="4" spans="1:19" ht="15" thickBot="1">
      <c r="A4" s="81" t="s">
        <v>3</v>
      </c>
      <c r="B4" s="82" t="s">
        <v>4</v>
      </c>
      <c r="C4" s="15"/>
    </row>
    <row r="5" spans="1:19">
      <c r="A5" s="1"/>
      <c r="B5" s="15"/>
      <c r="C5" s="15"/>
    </row>
    <row r="6" spans="1:19" ht="15" thickBot="1">
      <c r="A6" s="97" t="s">
        <v>127</v>
      </c>
      <c r="B6" s="96"/>
      <c r="C6" s="117"/>
      <c r="G6"/>
      <c r="H6"/>
      <c r="I6"/>
      <c r="J6"/>
      <c r="K6"/>
      <c r="L6"/>
    </row>
    <row r="7" spans="1:19" ht="29.45" thickBot="1">
      <c r="A7" s="94" t="s">
        <v>128</v>
      </c>
      <c r="B7" s="95"/>
      <c r="C7" s="118" t="s">
        <v>129</v>
      </c>
      <c r="D7" s="15"/>
      <c r="E7" s="15"/>
      <c r="F7" s="15"/>
      <c r="G7" s="15"/>
      <c r="H7"/>
      <c r="I7"/>
      <c r="J7"/>
      <c r="K7"/>
      <c r="L7"/>
    </row>
    <row r="8" spans="1:19">
      <c r="A8" s="33" t="s">
        <v>130</v>
      </c>
      <c r="B8" s="33"/>
      <c r="C8" s="7" t="s">
        <v>131</v>
      </c>
      <c r="G8"/>
      <c r="H8"/>
      <c r="I8"/>
      <c r="J8"/>
      <c r="K8"/>
      <c r="L8"/>
    </row>
    <row r="9" spans="1:19">
      <c r="A9" s="33" t="s">
        <v>132</v>
      </c>
      <c r="B9" s="33"/>
      <c r="G9"/>
      <c r="H9"/>
      <c r="I9"/>
      <c r="J9"/>
      <c r="K9"/>
      <c r="L9"/>
    </row>
    <row r="10" spans="1:19">
      <c r="A10" s="15"/>
      <c r="B10" s="15"/>
      <c r="G10"/>
      <c r="H10"/>
      <c r="I10"/>
      <c r="J10"/>
      <c r="K10"/>
      <c r="L10"/>
    </row>
    <row r="11" spans="1:19">
      <c r="A11" s="15" t="s">
        <v>5</v>
      </c>
      <c r="B11" s="15"/>
      <c r="C11" s="77"/>
      <c r="D11" s="77"/>
      <c r="I11"/>
      <c r="J11"/>
      <c r="K11"/>
      <c r="L11"/>
    </row>
    <row r="12" spans="1:19">
      <c r="A12" s="86" t="s">
        <v>7</v>
      </c>
      <c r="B12" s="15"/>
      <c r="C12" s="77"/>
      <c r="D12" s="77"/>
      <c r="I12"/>
      <c r="J12"/>
      <c r="K12"/>
      <c r="L12"/>
    </row>
    <row r="13" spans="1:19">
      <c r="A13" s="87" t="s">
        <v>8</v>
      </c>
      <c r="B13" s="14"/>
      <c r="C13" s="15"/>
      <c r="D13" s="15"/>
      <c r="E13" s="15"/>
    </row>
    <row r="14" spans="1:19">
      <c r="A14" s="99" t="s">
        <v>9</v>
      </c>
      <c r="B14" s="14"/>
      <c r="C14" s="15"/>
      <c r="D14" s="15"/>
      <c r="E14" s="15"/>
      <c r="R14" s="124" t="s">
        <v>133</v>
      </c>
    </row>
    <row r="15" spans="1:19">
      <c r="A15" s="83"/>
      <c r="B15" s="14"/>
      <c r="C15" s="15"/>
      <c r="D15" s="15"/>
      <c r="E15" s="15"/>
      <c r="R15" s="123" t="s">
        <v>134</v>
      </c>
    </row>
    <row r="16" spans="1:19" ht="44.1" thickBot="1">
      <c r="A16" s="108" t="s">
        <v>135</v>
      </c>
      <c r="B16" s="16" t="s">
        <v>136</v>
      </c>
      <c r="C16" s="16" t="s">
        <v>137</v>
      </c>
      <c r="D16" s="16" t="s">
        <v>138</v>
      </c>
      <c r="E16" s="16" t="s">
        <v>139</v>
      </c>
      <c r="F16" s="119" t="s">
        <v>140</v>
      </c>
      <c r="G16" s="119" t="s">
        <v>141</v>
      </c>
      <c r="H16" s="71" t="s">
        <v>142</v>
      </c>
      <c r="I16" s="119" t="s">
        <v>143</v>
      </c>
      <c r="J16" s="120" t="s">
        <v>144</v>
      </c>
      <c r="K16" s="121" t="s">
        <v>145</v>
      </c>
      <c r="L16" s="120" t="s">
        <v>146</v>
      </c>
      <c r="M16" s="121" t="s">
        <v>147</v>
      </c>
      <c r="N16" s="120" t="s">
        <v>148</v>
      </c>
      <c r="O16" s="121" t="s">
        <v>145</v>
      </c>
      <c r="P16" s="122" t="s">
        <v>23</v>
      </c>
      <c r="Q16" s="120" t="s">
        <v>149</v>
      </c>
      <c r="R16" s="121" t="s">
        <v>25</v>
      </c>
      <c r="S16" s="119" t="s">
        <v>26</v>
      </c>
    </row>
    <row r="17" spans="1:19">
      <c r="A17" s="100" t="s">
        <v>150</v>
      </c>
      <c r="B17" s="101" t="s">
        <v>151</v>
      </c>
      <c r="C17" s="102" t="s">
        <v>152</v>
      </c>
      <c r="D17" s="102" t="s">
        <v>153</v>
      </c>
      <c r="E17" s="103">
        <v>5</v>
      </c>
      <c r="F17" s="104"/>
      <c r="G17" s="104"/>
      <c r="H17" s="105"/>
      <c r="I17" s="104"/>
      <c r="J17" s="139"/>
      <c r="K17" s="105"/>
      <c r="L17" s="139"/>
      <c r="M17" s="105"/>
      <c r="N17" s="139"/>
      <c r="O17" s="105"/>
      <c r="P17" s="106" t="s">
        <v>32</v>
      </c>
      <c r="Q17" s="139" t="s">
        <v>32</v>
      </c>
      <c r="R17" s="102"/>
      <c r="S17" s="107"/>
    </row>
    <row r="18" spans="1:19">
      <c r="A18" s="35" t="s">
        <v>150</v>
      </c>
      <c r="B18" s="68" t="s">
        <v>154</v>
      </c>
      <c r="C18" s="8" t="s">
        <v>155</v>
      </c>
      <c r="D18" s="8" t="s">
        <v>156</v>
      </c>
      <c r="E18" s="9">
        <v>5</v>
      </c>
      <c r="F18" s="23"/>
      <c r="G18" s="23"/>
      <c r="H18" s="25"/>
      <c r="I18" s="23"/>
      <c r="J18" s="139"/>
      <c r="K18" s="25"/>
      <c r="L18" s="139"/>
      <c r="M18" s="25"/>
      <c r="N18" s="139"/>
      <c r="O18" s="25"/>
      <c r="P18" s="54" t="s">
        <v>32</v>
      </c>
      <c r="Q18" s="139" t="s">
        <v>32</v>
      </c>
      <c r="R18" s="8"/>
      <c r="S18" s="24"/>
    </row>
    <row r="19" spans="1:19">
      <c r="A19" s="35" t="s">
        <v>150</v>
      </c>
      <c r="B19" s="68" t="s">
        <v>157</v>
      </c>
      <c r="C19" s="8" t="s">
        <v>158</v>
      </c>
      <c r="D19" s="8" t="s">
        <v>159</v>
      </c>
      <c r="E19" s="9">
        <v>5</v>
      </c>
      <c r="F19" s="23"/>
      <c r="G19" s="23"/>
      <c r="H19" s="25"/>
      <c r="I19" s="23"/>
      <c r="J19" s="139"/>
      <c r="K19" s="25"/>
      <c r="L19" s="139"/>
      <c r="M19" s="25"/>
      <c r="N19" s="139"/>
      <c r="O19" s="25"/>
      <c r="P19" s="54" t="s">
        <v>32</v>
      </c>
      <c r="Q19" s="139" t="s">
        <v>32</v>
      </c>
      <c r="R19" s="8">
        <v>1</v>
      </c>
      <c r="S19" s="24"/>
    </row>
    <row r="20" spans="1:19">
      <c r="A20" s="35" t="s">
        <v>150</v>
      </c>
      <c r="B20" s="68" t="s">
        <v>160</v>
      </c>
      <c r="C20" s="8" t="s">
        <v>155</v>
      </c>
      <c r="D20" s="8" t="s">
        <v>161</v>
      </c>
      <c r="E20" s="9">
        <v>25</v>
      </c>
      <c r="F20" s="23"/>
      <c r="G20" s="23"/>
      <c r="H20" s="25"/>
      <c r="I20" s="23"/>
      <c r="J20" s="139"/>
      <c r="K20" s="25"/>
      <c r="L20" s="139"/>
      <c r="M20" s="25"/>
      <c r="N20" s="139"/>
      <c r="O20" s="25"/>
      <c r="P20" s="54" t="s">
        <v>32</v>
      </c>
      <c r="Q20" s="139" t="s">
        <v>32</v>
      </c>
      <c r="R20" s="8"/>
      <c r="S20" s="24"/>
    </row>
    <row r="21" spans="1:19">
      <c r="A21" s="35" t="s">
        <v>162</v>
      </c>
      <c r="B21" s="68" t="s">
        <v>78</v>
      </c>
      <c r="C21" s="9" t="s">
        <v>163</v>
      </c>
      <c r="D21" s="9" t="s">
        <v>164</v>
      </c>
      <c r="E21" s="9">
        <v>15</v>
      </c>
      <c r="F21" s="23"/>
      <c r="G21" s="23"/>
      <c r="H21" s="25"/>
      <c r="I21" s="23"/>
      <c r="J21" s="139"/>
      <c r="K21" s="25"/>
      <c r="L21" s="139"/>
      <c r="M21" s="25"/>
      <c r="N21" s="139"/>
      <c r="O21" s="25"/>
      <c r="P21" s="54" t="s">
        <v>32</v>
      </c>
      <c r="Q21" s="139" t="s">
        <v>32</v>
      </c>
      <c r="R21" s="8"/>
      <c r="S21" s="24"/>
    </row>
    <row r="22" spans="1:19">
      <c r="A22" s="35" t="s">
        <v>162</v>
      </c>
      <c r="B22" s="68" t="s">
        <v>79</v>
      </c>
      <c r="C22" s="9" t="s">
        <v>47</v>
      </c>
      <c r="D22" s="9" t="s">
        <v>165</v>
      </c>
      <c r="E22" s="9">
        <v>10</v>
      </c>
      <c r="F22" s="23"/>
      <c r="G22" s="23"/>
      <c r="H22" s="25"/>
      <c r="I22" s="23"/>
      <c r="J22" s="139"/>
      <c r="K22" s="25"/>
      <c r="L22" s="139"/>
      <c r="M22" s="25"/>
      <c r="N22" s="139"/>
      <c r="O22" s="25"/>
      <c r="P22" s="54"/>
      <c r="Q22" s="139"/>
      <c r="R22" s="8"/>
      <c r="S22" s="24"/>
    </row>
    <row r="23" spans="1:19">
      <c r="A23" s="35" t="s">
        <v>162</v>
      </c>
      <c r="B23" s="68" t="s">
        <v>80</v>
      </c>
      <c r="C23" s="9" t="s">
        <v>166</v>
      </c>
      <c r="D23" s="9" t="s">
        <v>167</v>
      </c>
      <c r="E23" s="9">
        <v>5</v>
      </c>
      <c r="F23" s="23"/>
      <c r="G23" s="23"/>
      <c r="H23" s="25"/>
      <c r="I23" s="23"/>
      <c r="J23" s="139"/>
      <c r="K23" s="25"/>
      <c r="L23" s="139"/>
      <c r="M23" s="25"/>
      <c r="N23" s="139"/>
      <c r="O23" s="25"/>
      <c r="P23" s="54"/>
      <c r="Q23" s="139" t="s">
        <v>29</v>
      </c>
      <c r="R23" s="8">
        <v>0</v>
      </c>
      <c r="S23" s="24"/>
    </row>
    <row r="24" spans="1:19">
      <c r="A24" s="35" t="s">
        <v>162</v>
      </c>
      <c r="B24" s="69" t="s">
        <v>81</v>
      </c>
      <c r="C24" s="9" t="s">
        <v>47</v>
      </c>
      <c r="D24" s="9" t="s">
        <v>164</v>
      </c>
      <c r="E24" s="9">
        <v>4</v>
      </c>
      <c r="F24" s="23"/>
      <c r="G24" s="23"/>
      <c r="H24" s="25"/>
      <c r="I24" s="23"/>
      <c r="J24" s="139"/>
      <c r="K24" s="25"/>
      <c r="L24" s="139"/>
      <c r="M24" s="25"/>
      <c r="N24" s="139"/>
      <c r="O24" s="25"/>
      <c r="P24" s="54" t="s">
        <v>42</v>
      </c>
      <c r="Q24" s="139" t="s">
        <v>32</v>
      </c>
      <c r="R24" s="8"/>
      <c r="S24" s="24"/>
    </row>
    <row r="25" spans="1:19">
      <c r="A25" s="35" t="s">
        <v>162</v>
      </c>
      <c r="B25" s="69" t="s">
        <v>82</v>
      </c>
      <c r="C25" s="9" t="s">
        <v>47</v>
      </c>
      <c r="D25" s="9" t="s">
        <v>168</v>
      </c>
      <c r="E25" s="9">
        <v>10</v>
      </c>
      <c r="F25" s="23"/>
      <c r="G25" s="23"/>
      <c r="H25" s="25"/>
      <c r="I25" s="23"/>
      <c r="J25" s="139"/>
      <c r="K25" s="25"/>
      <c r="L25" s="139"/>
      <c r="M25" s="25"/>
      <c r="N25" s="139"/>
      <c r="O25" s="25"/>
      <c r="P25" s="54" t="s">
        <v>29</v>
      </c>
      <c r="Q25" s="139" t="s">
        <v>29</v>
      </c>
      <c r="R25" s="8"/>
      <c r="S25" s="24"/>
    </row>
    <row r="26" spans="1:19">
      <c r="A26" s="35" t="s">
        <v>162</v>
      </c>
      <c r="B26" s="12" t="s">
        <v>83</v>
      </c>
      <c r="C26" s="9" t="s">
        <v>47</v>
      </c>
      <c r="D26" s="9" t="s">
        <v>47</v>
      </c>
      <c r="E26" s="9">
        <v>8</v>
      </c>
      <c r="F26" s="24"/>
      <c r="G26" s="23"/>
      <c r="H26" s="25"/>
      <c r="I26" s="23"/>
      <c r="J26" s="139"/>
      <c r="K26" s="25"/>
      <c r="L26" s="139"/>
      <c r="M26" s="25"/>
      <c r="N26" s="139"/>
      <c r="O26" s="25"/>
      <c r="P26" s="54" t="s">
        <v>36</v>
      </c>
      <c r="Q26" s="139"/>
      <c r="R26" s="8"/>
      <c r="S26" s="24"/>
    </row>
    <row r="27" spans="1:19">
      <c r="A27" s="35" t="s">
        <v>162</v>
      </c>
      <c r="B27" s="68" t="s">
        <v>84</v>
      </c>
      <c r="C27" s="9" t="s">
        <v>47</v>
      </c>
      <c r="D27" s="9" t="s">
        <v>169</v>
      </c>
      <c r="E27" s="9">
        <v>15</v>
      </c>
      <c r="F27" s="24"/>
      <c r="G27" s="23"/>
      <c r="H27" s="25"/>
      <c r="I27" s="23"/>
      <c r="J27" s="139"/>
      <c r="K27" s="25"/>
      <c r="L27" s="139"/>
      <c r="M27" s="25"/>
      <c r="N27" s="139"/>
      <c r="O27" s="25"/>
      <c r="P27" s="54" t="s">
        <v>32</v>
      </c>
      <c r="Q27" s="139" t="s">
        <v>32</v>
      </c>
      <c r="R27" s="8">
        <v>1</v>
      </c>
      <c r="S27" s="24"/>
    </row>
    <row r="28" spans="1:19">
      <c r="A28" s="35" t="s">
        <v>162</v>
      </c>
      <c r="B28" s="69" t="s">
        <v>85</v>
      </c>
      <c r="C28" s="9" t="s">
        <v>47</v>
      </c>
      <c r="D28" s="9" t="s">
        <v>169</v>
      </c>
      <c r="E28" s="9">
        <v>15</v>
      </c>
      <c r="F28" s="24"/>
      <c r="G28" s="23"/>
      <c r="H28" s="25"/>
      <c r="I28" s="23"/>
      <c r="J28" s="139"/>
      <c r="K28" s="25"/>
      <c r="L28" s="139"/>
      <c r="M28" s="25"/>
      <c r="N28" s="139"/>
      <c r="O28" s="25"/>
      <c r="P28" s="54" t="s">
        <v>36</v>
      </c>
      <c r="Q28" s="139" t="s">
        <v>36</v>
      </c>
      <c r="R28" s="8">
        <v>1</v>
      </c>
      <c r="S28" s="24"/>
    </row>
    <row r="29" spans="1:19">
      <c r="A29" s="35" t="s">
        <v>162</v>
      </c>
      <c r="B29" s="68" t="s">
        <v>86</v>
      </c>
      <c r="C29" s="8" t="s">
        <v>170</v>
      </c>
      <c r="D29" s="8" t="s">
        <v>171</v>
      </c>
      <c r="E29" s="8">
        <v>5</v>
      </c>
      <c r="F29" s="23"/>
      <c r="G29" s="23"/>
      <c r="H29" s="25"/>
      <c r="I29" s="23"/>
      <c r="J29" s="139"/>
      <c r="K29" s="25"/>
      <c r="L29" s="139"/>
      <c r="M29" s="25"/>
      <c r="N29" s="139"/>
      <c r="O29" s="25"/>
      <c r="P29" s="54" t="s">
        <v>42</v>
      </c>
      <c r="Q29" s="139" t="s">
        <v>32</v>
      </c>
      <c r="R29" s="8"/>
      <c r="S29" s="23"/>
    </row>
    <row r="30" spans="1:19">
      <c r="A30" s="35" t="s">
        <v>162</v>
      </c>
      <c r="B30" s="68" t="s">
        <v>172</v>
      </c>
      <c r="C30" s="8" t="s">
        <v>173</v>
      </c>
      <c r="D30" s="8" t="s">
        <v>174</v>
      </c>
      <c r="E30" s="8">
        <v>3</v>
      </c>
      <c r="F30" s="23"/>
      <c r="G30" s="23"/>
      <c r="H30" s="25"/>
      <c r="I30" s="23"/>
      <c r="J30" s="139"/>
      <c r="K30" s="25"/>
      <c r="L30" s="139"/>
      <c r="M30" s="25"/>
      <c r="N30" s="139"/>
      <c r="O30" s="25"/>
      <c r="P30" s="54"/>
      <c r="Q30" s="139"/>
      <c r="R30" s="8"/>
      <c r="S30" s="23"/>
    </row>
    <row r="31" spans="1:19">
      <c r="A31" s="35" t="s">
        <v>162</v>
      </c>
      <c r="B31" s="69" t="s">
        <v>175</v>
      </c>
      <c r="C31" s="8" t="s">
        <v>176</v>
      </c>
      <c r="D31" s="8" t="s">
        <v>174</v>
      </c>
      <c r="E31" s="8">
        <v>3</v>
      </c>
      <c r="F31" s="23"/>
      <c r="G31" s="23"/>
      <c r="H31" s="25"/>
      <c r="I31" s="23"/>
      <c r="J31" s="139"/>
      <c r="K31" s="25"/>
      <c r="L31" s="139"/>
      <c r="M31" s="25"/>
      <c r="N31" s="139"/>
      <c r="O31" s="25"/>
      <c r="P31" s="54" t="s">
        <v>36</v>
      </c>
      <c r="Q31" s="139"/>
      <c r="R31" s="8"/>
      <c r="S31" s="23"/>
    </row>
    <row r="32" spans="1:19">
      <c r="A32" s="35" t="s">
        <v>162</v>
      </c>
      <c r="B32" s="69" t="s">
        <v>177</v>
      </c>
      <c r="C32" s="8" t="s">
        <v>178</v>
      </c>
      <c r="D32" s="8" t="s">
        <v>174</v>
      </c>
      <c r="E32" s="8">
        <v>2</v>
      </c>
      <c r="F32" s="23"/>
      <c r="G32" s="23"/>
      <c r="H32" s="25"/>
      <c r="I32" s="23"/>
      <c r="J32" s="139"/>
      <c r="K32" s="25"/>
      <c r="L32" s="139"/>
      <c r="M32" s="25"/>
      <c r="N32" s="139"/>
      <c r="O32" s="25"/>
      <c r="P32" s="54" t="s">
        <v>42</v>
      </c>
      <c r="Q32" s="139" t="s">
        <v>42</v>
      </c>
      <c r="R32" s="8"/>
      <c r="S32" s="23"/>
    </row>
    <row r="33" spans="1:19">
      <c r="A33" s="35" t="s">
        <v>162</v>
      </c>
      <c r="B33" s="69" t="s">
        <v>179</v>
      </c>
      <c r="C33" s="8" t="s">
        <v>180</v>
      </c>
      <c r="D33" s="8" t="s">
        <v>174</v>
      </c>
      <c r="E33" s="8">
        <v>2</v>
      </c>
      <c r="F33" s="23"/>
      <c r="G33" s="23"/>
      <c r="H33" s="25"/>
      <c r="I33" s="23"/>
      <c r="J33" s="139"/>
      <c r="K33" s="25"/>
      <c r="L33" s="139"/>
      <c r="M33" s="25"/>
      <c r="N33" s="139"/>
      <c r="O33" s="25"/>
      <c r="P33" s="54" t="s">
        <v>29</v>
      </c>
      <c r="Q33" s="139" t="s">
        <v>29</v>
      </c>
      <c r="R33" s="8"/>
      <c r="S33" s="23"/>
    </row>
    <row r="34" spans="1:19">
      <c r="A34" s="35" t="s">
        <v>162</v>
      </c>
      <c r="B34" s="68" t="s">
        <v>91</v>
      </c>
      <c r="C34" s="8" t="s">
        <v>181</v>
      </c>
      <c r="D34" s="8" t="s">
        <v>182</v>
      </c>
      <c r="E34" s="8">
        <v>7</v>
      </c>
      <c r="F34" s="23"/>
      <c r="G34" s="23"/>
      <c r="H34" s="25"/>
      <c r="I34" s="23"/>
      <c r="J34" s="139"/>
      <c r="K34" s="25"/>
      <c r="L34" s="139"/>
      <c r="M34" s="25"/>
      <c r="N34" s="139"/>
      <c r="O34" s="25"/>
      <c r="P34" s="54" t="s">
        <v>32</v>
      </c>
      <c r="Q34" s="139" t="s">
        <v>32</v>
      </c>
      <c r="R34" s="8"/>
      <c r="S34" s="23"/>
    </row>
    <row r="35" spans="1:19">
      <c r="A35" s="35" t="s">
        <v>162</v>
      </c>
      <c r="B35" s="68" t="s">
        <v>183</v>
      </c>
      <c r="C35" s="9" t="s">
        <v>176</v>
      </c>
      <c r="D35" s="8" t="s">
        <v>174</v>
      </c>
      <c r="E35" s="9">
        <v>2</v>
      </c>
      <c r="F35" s="24"/>
      <c r="G35" s="23"/>
      <c r="H35" s="25"/>
      <c r="I35" s="23"/>
      <c r="J35" s="139"/>
      <c r="K35" s="25"/>
      <c r="L35" s="139"/>
      <c r="M35" s="25"/>
      <c r="N35" s="139"/>
      <c r="O35" s="25"/>
      <c r="P35" s="54"/>
      <c r="Q35" s="139" t="s">
        <v>36</v>
      </c>
      <c r="R35" s="8"/>
      <c r="S35" s="24"/>
    </row>
    <row r="36" spans="1:19">
      <c r="A36" s="35" t="s">
        <v>162</v>
      </c>
      <c r="B36" s="68" t="s">
        <v>184</v>
      </c>
      <c r="C36" s="8" t="s">
        <v>176</v>
      </c>
      <c r="D36" s="8" t="s">
        <v>174</v>
      </c>
      <c r="E36" s="8">
        <v>2</v>
      </c>
      <c r="F36" s="23"/>
      <c r="G36" s="23"/>
      <c r="H36" s="25"/>
      <c r="I36" s="23"/>
      <c r="J36" s="139"/>
      <c r="K36" s="25"/>
      <c r="L36" s="139"/>
      <c r="M36" s="25"/>
      <c r="N36" s="139"/>
      <c r="O36" s="25"/>
      <c r="P36" s="54"/>
      <c r="Q36" s="139"/>
      <c r="R36" s="8"/>
      <c r="S36" s="23"/>
    </row>
    <row r="37" spans="1:19">
      <c r="A37" s="35" t="s">
        <v>162</v>
      </c>
      <c r="B37" s="68" t="s">
        <v>94</v>
      </c>
      <c r="C37" s="8" t="s">
        <v>185</v>
      </c>
      <c r="D37" s="8" t="s">
        <v>186</v>
      </c>
      <c r="E37" s="8">
        <v>10</v>
      </c>
      <c r="F37" s="23"/>
      <c r="G37" s="23"/>
      <c r="H37" s="25"/>
      <c r="I37" s="23"/>
      <c r="J37" s="141"/>
      <c r="K37" s="25"/>
      <c r="L37" s="141"/>
      <c r="M37" s="25"/>
      <c r="N37" s="142"/>
      <c r="O37" s="25"/>
      <c r="P37" s="54"/>
      <c r="Q37" s="141"/>
      <c r="R37" s="8"/>
      <c r="S37" s="23"/>
    </row>
    <row r="38" spans="1:19">
      <c r="E38"/>
      <c r="F38"/>
      <c r="G38"/>
      <c r="H38"/>
      <c r="I38"/>
      <c r="J38"/>
      <c r="K38"/>
      <c r="L38"/>
    </row>
    <row r="39" spans="1:19">
      <c r="E39"/>
      <c r="F39"/>
      <c r="G39"/>
      <c r="H39"/>
      <c r="I39"/>
      <c r="J39" t="s">
        <v>187</v>
      </c>
      <c r="K39" s="55">
        <f>SUM(K21:K37)</f>
        <v>0</v>
      </c>
      <c r="L39"/>
      <c r="P39" t="s">
        <v>188</v>
      </c>
    </row>
    <row r="40" spans="1:19">
      <c r="F40"/>
      <c r="P40" s="125" t="s">
        <v>56</v>
      </c>
      <c r="Q40" s="126" t="s">
        <v>57</v>
      </c>
    </row>
    <row r="41" spans="1:19">
      <c r="F41"/>
      <c r="P41" s="127" t="s">
        <v>42</v>
      </c>
      <c r="Q41" s="128">
        <v>3</v>
      </c>
    </row>
    <row r="42" spans="1:19">
      <c r="P42" s="127" t="s">
        <v>29</v>
      </c>
      <c r="Q42" s="128">
        <v>2</v>
      </c>
    </row>
    <row r="43" spans="1:19">
      <c r="P43" s="127" t="s">
        <v>36</v>
      </c>
      <c r="Q43" s="128">
        <v>3</v>
      </c>
    </row>
    <row r="44" spans="1:19">
      <c r="P44" s="127" t="s">
        <v>32</v>
      </c>
      <c r="Q44" s="128">
        <v>3</v>
      </c>
    </row>
    <row r="45" spans="1:19">
      <c r="P45" s="127" t="s">
        <v>58</v>
      </c>
      <c r="Q45" s="128"/>
    </row>
    <row r="46" spans="1:19">
      <c r="P46" s="129" t="s">
        <v>189</v>
      </c>
      <c r="Q46" s="130">
        <v>11</v>
      </c>
    </row>
    <row r="48" spans="1:19">
      <c r="P48" s="50" t="s">
        <v>190</v>
      </c>
    </row>
    <row r="49" spans="16:17">
      <c r="P49" s="131" t="s">
        <v>56</v>
      </c>
      <c r="Q49" s="132" t="s">
        <v>191</v>
      </c>
    </row>
    <row r="50" spans="16:17">
      <c r="P50" s="133" t="s">
        <v>42</v>
      </c>
      <c r="Q50" s="134">
        <v>1</v>
      </c>
    </row>
    <row r="51" spans="16:17">
      <c r="P51" s="133" t="s">
        <v>29</v>
      </c>
      <c r="Q51" s="134">
        <v>3</v>
      </c>
    </row>
    <row r="52" spans="16:17">
      <c r="P52" s="133" t="s">
        <v>36</v>
      </c>
      <c r="Q52" s="134">
        <v>2</v>
      </c>
    </row>
    <row r="53" spans="16:17">
      <c r="P53" s="133" t="s">
        <v>32</v>
      </c>
      <c r="Q53" s="134">
        <v>5</v>
      </c>
    </row>
    <row r="54" spans="16:17">
      <c r="P54" s="133" t="s">
        <v>58</v>
      </c>
      <c r="Q54" s="134"/>
    </row>
    <row r="55" spans="16:17">
      <c r="P55" s="135" t="s">
        <v>189</v>
      </c>
      <c r="Q55" s="136">
        <v>11</v>
      </c>
    </row>
  </sheetData>
  <conditionalFormatting sqref="O17:O37">
    <cfRule type="cellIs" dxfId="9" priority="11" operator="greaterThan">
      <formula>0</formula>
    </cfRule>
    <cfRule type="cellIs" dxfId="8" priority="12" operator="lessThan">
      <formula>0</formula>
    </cfRule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K39 K17:K37">
    <cfRule type="cellIs" dxfId="5" priority="6" operator="greaterThan">
      <formula>0</formula>
    </cfRule>
    <cfRule type="cellIs" dxfId="4" priority="7" operator="lessThan">
      <formula>0</formula>
    </cfRule>
    <cfRule type="cellIs" dxfId="3" priority="8" operator="lessThan">
      <formula>0</formula>
    </cfRule>
    <cfRule type="cellIs" dxfId="2" priority="9" operator="greaterThan">
      <formula>0</formula>
    </cfRule>
  </conditionalFormatting>
  <conditionalFormatting sqref="R17:R37">
    <cfRule type="colorScale" priority="1">
      <colorScale>
        <cfvo type="min"/>
        <cfvo type="max"/>
        <color theme="9"/>
        <color rgb="FFFF0000"/>
      </colorScale>
    </cfRule>
    <cfRule type="cellIs" dxfId="1" priority="2" operator="equal">
      <formula>TRUE</formula>
    </cfRule>
    <cfRule type="cellIs" dxfId="0" priority="3" operator="equal">
      <formula>FALSE</formula>
    </cfRule>
    <cfRule type="colorScale" priority="4">
      <colorScale>
        <cfvo type="formula" val="TRUE"/>
        <cfvo type="formula" val="FALSE"/>
        <color theme="9" tint="-0.249977111117893"/>
        <color rgb="FFFF000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A2F8167-7685-4D39-BDF7-47FD2345AD44}">
          <x14:formula1>
            <xm:f>'Drop down menus'!$A$2:$A$7</xm:f>
          </x14:formula1>
          <xm:sqref>P17:Q37 S17:S37</xm:sqref>
        </x14:dataValidation>
        <x14:dataValidation type="list" allowBlank="1" showInputMessage="1" showErrorMessage="1" xr:uid="{413F10E5-727C-47A8-B84D-430A4E549071}">
          <x14:formula1>
            <xm:f>'Drop down menus'!$E$2:$E$3</xm:f>
          </x14:formula1>
          <xm:sqref>A16:A37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84375-36E0-4376-B26B-B51F850B9E6D}">
  <dimension ref="A1:C36"/>
  <sheetViews>
    <sheetView workbookViewId="0">
      <pane xSplit="1" ySplit="2" topLeftCell="B6" activePane="bottomRight" state="frozen"/>
      <selection pane="bottomRight" activeCell="A37" sqref="A37"/>
      <selection pane="bottomLeft" activeCell="A3" sqref="A3"/>
      <selection pane="topRight" activeCell="B1" sqref="B1"/>
    </sheetView>
  </sheetViews>
  <sheetFormatPr defaultRowHeight="14.45"/>
  <cols>
    <col min="1" max="1" width="59.85546875" style="17" customWidth="1"/>
    <col min="2" max="2" width="40.28515625" customWidth="1"/>
    <col min="3" max="3" width="60.7109375" customWidth="1"/>
  </cols>
  <sheetData>
    <row r="1" spans="1:3" ht="15" thickBot="1">
      <c r="A1" s="137" t="s">
        <v>0</v>
      </c>
      <c r="B1" s="36"/>
      <c r="C1" s="36"/>
    </row>
    <row r="2" spans="1:3" ht="50.1" customHeight="1">
      <c r="A2" s="143" t="s">
        <v>192</v>
      </c>
      <c r="B2" s="144" t="s">
        <v>193</v>
      </c>
      <c r="C2" s="145" t="s">
        <v>194</v>
      </c>
    </row>
    <row r="3" spans="1:3">
      <c r="A3" s="38"/>
      <c r="B3" s="45"/>
      <c r="C3" s="37"/>
    </row>
    <row r="4" spans="1:3" ht="29.45" customHeight="1">
      <c r="A4" s="39" t="s">
        <v>195</v>
      </c>
      <c r="B4" s="46"/>
      <c r="C4" s="43"/>
    </row>
    <row r="5" spans="1:3">
      <c r="A5" s="38"/>
      <c r="B5" s="45"/>
      <c r="C5" s="37"/>
    </row>
    <row r="6" spans="1:3" ht="29.45" customHeight="1">
      <c r="A6" s="39" t="s">
        <v>196</v>
      </c>
      <c r="B6" s="46"/>
      <c r="C6" s="43"/>
    </row>
    <row r="7" spans="1:3">
      <c r="A7" s="38"/>
      <c r="B7" s="45"/>
      <c r="C7" s="37"/>
    </row>
    <row r="8" spans="1:3" ht="29.1">
      <c r="A8" s="39" t="s">
        <v>197</v>
      </c>
      <c r="B8" s="46"/>
      <c r="C8" s="43"/>
    </row>
    <row r="9" spans="1:3">
      <c r="A9" s="38"/>
      <c r="B9" s="45"/>
      <c r="C9" s="37"/>
    </row>
    <row r="10" spans="1:3" ht="47.1" customHeight="1">
      <c r="A10" s="39" t="s">
        <v>198</v>
      </c>
      <c r="B10" s="46"/>
      <c r="C10" s="43"/>
    </row>
    <row r="11" spans="1:3">
      <c r="A11" s="38"/>
      <c r="B11" s="45"/>
      <c r="C11" s="37"/>
    </row>
    <row r="12" spans="1:3" ht="42" customHeight="1">
      <c r="A12" s="39" t="s">
        <v>199</v>
      </c>
      <c r="B12" s="46"/>
      <c r="C12" s="43"/>
    </row>
    <row r="13" spans="1:3">
      <c r="A13" s="38"/>
      <c r="B13" s="45"/>
      <c r="C13" s="37"/>
    </row>
    <row r="14" spans="1:3" ht="41.1" customHeight="1">
      <c r="A14" s="39" t="s">
        <v>200</v>
      </c>
      <c r="B14" s="46"/>
      <c r="C14" s="43"/>
    </row>
    <row r="15" spans="1:3">
      <c r="A15" s="38"/>
      <c r="B15" s="45"/>
      <c r="C15" s="37"/>
    </row>
    <row r="16" spans="1:3" ht="38.1" customHeight="1">
      <c r="A16" s="39" t="s">
        <v>201</v>
      </c>
      <c r="B16" s="46"/>
      <c r="C16" s="43"/>
    </row>
    <row r="17" spans="1:3">
      <c r="A17" s="38"/>
      <c r="B17" s="45"/>
      <c r="C17" s="37"/>
    </row>
    <row r="18" spans="1:3" ht="45" customHeight="1">
      <c r="A18" s="39" t="s">
        <v>202</v>
      </c>
      <c r="B18" s="46"/>
      <c r="C18" s="43"/>
    </row>
    <row r="19" spans="1:3">
      <c r="A19" s="38"/>
      <c r="B19" s="45"/>
      <c r="C19" s="37"/>
    </row>
    <row r="20" spans="1:3">
      <c r="A20" s="40" t="s">
        <v>203</v>
      </c>
      <c r="B20" s="45"/>
      <c r="C20" s="37"/>
    </row>
    <row r="21" spans="1:3">
      <c r="A21" s="40"/>
      <c r="B21" s="45"/>
      <c r="C21" s="37"/>
    </row>
    <row r="22" spans="1:3" ht="45.6" customHeight="1">
      <c r="A22" s="39" t="s">
        <v>204</v>
      </c>
      <c r="B22" s="46"/>
      <c r="C22" s="43"/>
    </row>
    <row r="23" spans="1:3">
      <c r="A23" s="38"/>
      <c r="B23" s="45"/>
      <c r="C23" s="37"/>
    </row>
    <row r="24" spans="1:3" ht="40.5" customHeight="1">
      <c r="A24" s="39" t="s">
        <v>205</v>
      </c>
      <c r="B24" s="46"/>
      <c r="C24" s="43"/>
    </row>
    <row r="25" spans="1:3">
      <c r="A25" s="38"/>
      <c r="B25" s="45"/>
      <c r="C25" s="37"/>
    </row>
    <row r="26" spans="1:3" ht="32.450000000000003" customHeight="1">
      <c r="A26" s="41" t="s">
        <v>206</v>
      </c>
      <c r="B26" s="46"/>
      <c r="C26" s="43"/>
    </row>
    <row r="27" spans="1:3">
      <c r="A27" s="38"/>
      <c r="B27" s="45"/>
      <c r="C27" s="37"/>
    </row>
    <row r="28" spans="1:3" ht="30" customHeight="1">
      <c r="A28" s="41" t="s">
        <v>207</v>
      </c>
      <c r="B28" s="46"/>
      <c r="C28" s="43"/>
    </row>
    <row r="29" spans="1:3">
      <c r="A29" s="38"/>
      <c r="B29" s="45"/>
      <c r="C29" s="37"/>
    </row>
    <row r="30" spans="1:3" ht="30.6" customHeight="1">
      <c r="A30" s="39" t="s">
        <v>208</v>
      </c>
      <c r="B30" s="46"/>
      <c r="C30" s="43"/>
    </row>
    <row r="31" spans="1:3" ht="12.6" customHeight="1">
      <c r="A31" s="38"/>
      <c r="B31" s="45"/>
      <c r="C31" s="37"/>
    </row>
    <row r="32" spans="1:3" ht="12.6" customHeight="1">
      <c r="A32" s="38"/>
      <c r="B32" s="45"/>
      <c r="C32" s="37"/>
    </row>
    <row r="33" spans="1:3">
      <c r="A33" s="40" t="s">
        <v>209</v>
      </c>
      <c r="B33" s="45"/>
      <c r="C33" s="37"/>
    </row>
    <row r="34" spans="1:3" ht="31.5" customHeight="1">
      <c r="A34" s="39" t="s">
        <v>210</v>
      </c>
      <c r="B34" s="46"/>
      <c r="C34" s="43"/>
    </row>
    <row r="35" spans="1:3">
      <c r="A35" s="38"/>
      <c r="B35" s="45"/>
      <c r="C35" s="37"/>
    </row>
    <row r="36" spans="1:3" ht="36.6" customHeight="1" thickBot="1">
      <c r="A36" s="42" t="s">
        <v>211</v>
      </c>
      <c r="B36" s="47"/>
      <c r="C36" s="4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06662-AE56-469B-8257-50B20AFCC6CC}">
  <dimension ref="A1:E13"/>
  <sheetViews>
    <sheetView workbookViewId="0">
      <selection activeCell="A16" sqref="A16"/>
    </sheetView>
  </sheetViews>
  <sheetFormatPr defaultRowHeight="14.45"/>
  <cols>
    <col min="1" max="1" width="41.85546875" bestFit="1" customWidth="1"/>
    <col min="3" max="3" width="75.85546875" customWidth="1"/>
    <col min="5" max="5" width="34.85546875" customWidth="1"/>
  </cols>
  <sheetData>
    <row r="1" spans="1:5" ht="50.1" customHeight="1">
      <c r="A1" s="19" t="s">
        <v>212</v>
      </c>
      <c r="C1" s="19" t="s">
        <v>213</v>
      </c>
      <c r="E1" s="35" t="s">
        <v>214</v>
      </c>
    </row>
    <row r="2" spans="1:5">
      <c r="A2" s="20" t="s">
        <v>32</v>
      </c>
      <c r="C2" s="20" t="s">
        <v>215</v>
      </c>
      <c r="E2" s="34" t="s">
        <v>150</v>
      </c>
    </row>
    <row r="3" spans="1:5">
      <c r="A3" s="20" t="s">
        <v>48</v>
      </c>
      <c r="C3" s="20" t="s">
        <v>216</v>
      </c>
      <c r="E3" s="34" t="s">
        <v>162</v>
      </c>
    </row>
    <row r="4" spans="1:5">
      <c r="A4" s="20" t="s">
        <v>29</v>
      </c>
      <c r="C4" s="20" t="s">
        <v>217</v>
      </c>
    </row>
    <row r="5" spans="1:5">
      <c r="A5" s="20" t="s">
        <v>42</v>
      </c>
      <c r="C5" s="20" t="s">
        <v>218</v>
      </c>
    </row>
    <row r="6" spans="1:5">
      <c r="A6" s="20" t="s">
        <v>36</v>
      </c>
      <c r="C6" s="20" t="s">
        <v>219</v>
      </c>
    </row>
    <row r="7" spans="1:5">
      <c r="A7" s="20" t="s">
        <v>53</v>
      </c>
      <c r="C7" s="20" t="s">
        <v>220</v>
      </c>
    </row>
    <row r="8" spans="1:5">
      <c r="C8" s="20" t="s">
        <v>221</v>
      </c>
    </row>
    <row r="9" spans="1:5">
      <c r="C9" s="20" t="s">
        <v>222</v>
      </c>
    </row>
    <row r="10" spans="1:5">
      <c r="C10" s="20" t="s">
        <v>223</v>
      </c>
    </row>
    <row r="11" spans="1:5">
      <c r="C11" s="20" t="s">
        <v>224</v>
      </c>
    </row>
    <row r="12" spans="1:5">
      <c r="C12" s="20" t="s">
        <v>225</v>
      </c>
    </row>
    <row r="13" spans="1:5">
      <c r="C13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608F3B635E444AE7322520453726B" ma:contentTypeVersion="12" ma:contentTypeDescription="Create a new document." ma:contentTypeScope="" ma:versionID="bfcb747dcd3924f5f650ab90d263ebf9">
  <xsd:schema xmlns:xsd="http://www.w3.org/2001/XMLSchema" xmlns:xs="http://www.w3.org/2001/XMLSchema" xmlns:p="http://schemas.microsoft.com/office/2006/metadata/properties" xmlns:ns1="http://schemas.microsoft.com/sharepoint/v3" xmlns:ns2="2231729b-0bef-4659-ae34-1a7fbd92db0c" xmlns:ns3="70002988-de4a-473c-8f3c-0720d1802661" targetNamespace="http://schemas.microsoft.com/office/2006/metadata/properties" ma:root="true" ma:fieldsID="4f8c3aceaeb7124cd6362c007b6d637f" ns1:_="" ns2:_="" ns3:_="">
    <xsd:import namespace="http://schemas.microsoft.com/sharepoint/v3"/>
    <xsd:import namespace="2231729b-0bef-4659-ae34-1a7fbd92db0c"/>
    <xsd:import namespace="70002988-de4a-473c-8f3c-0720d18026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1729b-0bef-4659-ae34-1a7fbd92db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cb43f28-552e-40bc-90be-14941d7df5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02988-de4a-473c-8f3c-0720d180266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631d162-a37c-4215-b496-efda75d50323}" ma:internalName="TaxCatchAll" ma:showField="CatchAllData" ma:web="70002988-de4a-473c-8f3c-0720d18026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002988-de4a-473c-8f3c-0720d1802661" xsi:nil="true"/>
    <lcf76f155ced4ddcb4097134ff3c332f xmlns="2231729b-0bef-4659-ae34-1a7fbd92db0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6FECC3-230B-40A9-A977-D36D5D998D4B}"/>
</file>

<file path=customXml/itemProps2.xml><?xml version="1.0" encoding="utf-8"?>
<ds:datastoreItem xmlns:ds="http://schemas.openxmlformats.org/officeDocument/2006/customXml" ds:itemID="{39900781-05DF-4EE1-A557-B8F0CC5C798D}"/>
</file>

<file path=customXml/itemProps3.xml><?xml version="1.0" encoding="utf-8"?>
<ds:datastoreItem xmlns:ds="http://schemas.openxmlformats.org/officeDocument/2006/customXml" ds:itemID="{49C030EE-B4FD-4A84-898A-F24BFC5FE4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Hill, Anneli</dc:creator>
  <cp:keywords/>
  <dc:description/>
  <cp:lastModifiedBy/>
  <cp:revision/>
  <dcterms:created xsi:type="dcterms:W3CDTF">2021-01-26T15:58:08Z</dcterms:created>
  <dcterms:modified xsi:type="dcterms:W3CDTF">2023-02-10T08:31:45Z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0x010100CED608F3B635E444AE7322520453726B</vt:lpwstr>
  </property>
  <property fmtid="{D5CDD505-2E9C-101B-9397-08002B2CF9AE}" pid="3" name="_dlc_DocIdItemGuid">
    <vt:lpwstr>8620dd92-31fb-473a-bf64-0687ae7c7c73</vt:lpwstr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_dlc_DocId">
    <vt:lpwstr>ZSSPWU2SJD2V-1962271840-539958</vt:lpwstr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_dlc_DocIdUrl">
    <vt:lpwstr>https://thescotlandportfolio.sharepoint.com/sites/IS/_layouts/15/DocIdRedir.aspx?ID=ZSSPWU2SJD2V-1962271840-539958, ZSSPWU2SJD2V-1962271840-539958</vt:lpwstr>
  </property>
  <property fmtid="{D5CDD505-2E9C-101B-9397-08002B2CF9AE}" pid="14" name="xd_Signature">
    <vt:bool>false</vt:bool>
  </property>
</Properties>
</file>